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Bernice2\CORPORATE INFORMATION\"/>
    </mc:Choice>
  </mc:AlternateContent>
  <bookViews>
    <workbookView xWindow="0" yWindow="0" windowWidth="20490" windowHeight="8040" tabRatio="696" activeTab="5"/>
  </bookViews>
  <sheets>
    <sheet name="BS" sheetId="34" r:id="rId1"/>
    <sheet name="PL" sheetId="35" r:id="rId2"/>
    <sheet name="SCE" sheetId="37" r:id="rId3"/>
    <sheet name="CF" sheetId="36" r:id="rId4"/>
    <sheet name="DR1" sheetId="38" r:id="rId5"/>
    <sheet name="DR2" sheetId="39" r:id="rId6"/>
  </sheets>
  <externalReferences>
    <externalReference r:id="rId7"/>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6" i="36" l="1"/>
  <c r="E63" i="36"/>
  <c r="C63" i="36"/>
  <c r="C60" i="36"/>
  <c r="E48" i="36"/>
  <c r="C48" i="36"/>
  <c r="C45" i="36"/>
  <c r="E40" i="36"/>
  <c r="C37" i="36"/>
  <c r="C40" i="36" s="1"/>
  <c r="C36" i="36"/>
  <c r="C35" i="36"/>
  <c r="C27" i="36"/>
  <c r="C23" i="36"/>
  <c r="C22" i="36"/>
  <c r="C21" i="36"/>
  <c r="C20" i="36"/>
  <c r="C19" i="36"/>
  <c r="C14" i="36"/>
  <c r="C13" i="36"/>
  <c r="C12" i="36"/>
  <c r="E8" i="36"/>
  <c r="E17" i="36" s="1"/>
  <c r="E25" i="36" s="1"/>
  <c r="E30" i="36" s="1"/>
  <c r="E51" i="36" s="1"/>
  <c r="E55" i="36" s="1"/>
  <c r="C52" i="36" s="1"/>
  <c r="C8" i="36"/>
  <c r="C17" i="36" s="1"/>
  <c r="C25" i="36" s="1"/>
  <c r="C30" i="36" s="1"/>
  <c r="C51" i="36" s="1"/>
  <c r="C55" i="36" s="1"/>
  <c r="A3" i="36"/>
  <c r="A1" i="36"/>
  <c r="H40" i="37"/>
  <c r="M39" i="37"/>
  <c r="O37" i="37"/>
  <c r="M35" i="37"/>
  <c r="O35" i="37" s="1"/>
  <c r="N33" i="37"/>
  <c r="N42" i="37" s="1"/>
  <c r="M33" i="37"/>
  <c r="M42" i="37" s="1"/>
  <c r="M10" i="37" s="1"/>
  <c r="M22" i="37" s="1"/>
  <c r="L33" i="37"/>
  <c r="L42" i="37" s="1"/>
  <c r="L10" i="37" s="1"/>
  <c r="K33" i="37"/>
  <c r="K42" i="37" s="1"/>
  <c r="K10" i="37" s="1"/>
  <c r="K22" i="37" s="1"/>
  <c r="J33" i="37"/>
  <c r="J42" i="37" s="1"/>
  <c r="I33" i="37"/>
  <c r="I42" i="37" s="1"/>
  <c r="I10" i="37" s="1"/>
  <c r="I22" i="37" s="1"/>
  <c r="H33" i="37"/>
  <c r="H42" i="37" s="1"/>
  <c r="G33" i="37"/>
  <c r="G42" i="37" s="1"/>
  <c r="G10" i="37" s="1"/>
  <c r="G22" i="37" s="1"/>
  <c r="F33" i="37"/>
  <c r="O33" i="37" s="1"/>
  <c r="E33" i="37"/>
  <c r="E42" i="37" s="1"/>
  <c r="E10" i="37" s="1"/>
  <c r="E22" i="37" s="1"/>
  <c r="O28" i="37"/>
  <c r="O26" i="37"/>
  <c r="N22" i="37"/>
  <c r="L22" i="37"/>
  <c r="J22" i="37"/>
  <c r="H22" i="37"/>
  <c r="H23" i="37" s="1"/>
  <c r="F22" i="37"/>
  <c r="M19" i="37"/>
  <c r="I19" i="37"/>
  <c r="K17" i="37"/>
  <c r="O17" i="37" s="1"/>
  <c r="O15" i="37"/>
  <c r="K15" i="37"/>
  <c r="M13" i="37"/>
  <c r="O13" i="37" s="1"/>
  <c r="I8" i="37"/>
  <c r="K8" i="37" s="1"/>
  <c r="G8" i="37"/>
  <c r="A3" i="37"/>
  <c r="A1" i="37"/>
  <c r="G44" i="35"/>
  <c r="F41" i="35"/>
  <c r="F31" i="35"/>
  <c r="H30" i="35"/>
  <c r="K30" i="35" s="1"/>
  <c r="M30" i="35" s="1"/>
  <c r="F30" i="35"/>
  <c r="K26" i="35"/>
  <c r="M26" i="35" s="1"/>
  <c r="H25" i="35"/>
  <c r="F25" i="35"/>
  <c r="K19" i="35"/>
  <c r="H19" i="35"/>
  <c r="F19" i="35"/>
  <c r="D19" i="35"/>
  <c r="H15" i="35"/>
  <c r="F15" i="35"/>
  <c r="D15" i="35"/>
  <c r="H10" i="35"/>
  <c r="F10" i="35"/>
  <c r="D10" i="35"/>
  <c r="H8" i="35"/>
  <c r="H13" i="35" s="1"/>
  <c r="H17" i="35" s="1"/>
  <c r="H23" i="35" s="1"/>
  <c r="F8" i="35"/>
  <c r="F13" i="35" s="1"/>
  <c r="F17" i="35" s="1"/>
  <c r="F23" i="35" s="1"/>
  <c r="F28" i="35" s="1"/>
  <c r="F34" i="35" s="1"/>
  <c r="F44" i="35" s="1"/>
  <c r="D8" i="35"/>
  <c r="M6" i="35"/>
  <c r="K5" i="35"/>
  <c r="A1" i="35"/>
  <c r="H50" i="34"/>
  <c r="F50" i="34"/>
  <c r="G41" i="34"/>
  <c r="E41" i="34"/>
  <c r="D41" i="34"/>
  <c r="G40" i="34"/>
  <c r="E40" i="34"/>
  <c r="D40" i="34"/>
  <c r="G39" i="34"/>
  <c r="E39" i="34"/>
  <c r="D39" i="34"/>
  <c r="G38" i="34"/>
  <c r="G44" i="34" s="1"/>
  <c r="E38" i="34"/>
  <c r="D38" i="34"/>
  <c r="E37" i="34"/>
  <c r="E44" i="34" s="1"/>
  <c r="D37" i="34"/>
  <c r="G30" i="34"/>
  <c r="E30" i="34"/>
  <c r="D30" i="34"/>
  <c r="G29" i="34"/>
  <c r="E29" i="34"/>
  <c r="D29" i="34"/>
  <c r="G28" i="34"/>
  <c r="E28" i="34"/>
  <c r="G27" i="34"/>
  <c r="G26" i="34"/>
  <c r="E26" i="34"/>
  <c r="D26" i="34"/>
  <c r="G25" i="34"/>
  <c r="G32" i="34" s="1"/>
  <c r="E25" i="34"/>
  <c r="E32" i="34" s="1"/>
  <c r="D25" i="34"/>
  <c r="H22" i="34"/>
  <c r="H26" i="34" s="1"/>
  <c r="H29" i="34" s="1"/>
  <c r="G17" i="34"/>
  <c r="E17" i="34"/>
  <c r="D17" i="34"/>
  <c r="G16" i="34"/>
  <c r="E16" i="34"/>
  <c r="D16" i="34"/>
  <c r="E15" i="34"/>
  <c r="G14" i="34"/>
  <c r="E14" i="34"/>
  <c r="G13" i="34"/>
  <c r="E13" i="34"/>
  <c r="D13" i="34"/>
  <c r="G12" i="34"/>
  <c r="E12" i="34"/>
  <c r="D12" i="34"/>
  <c r="G11" i="34"/>
  <c r="E11" i="34"/>
  <c r="D11" i="34"/>
  <c r="G10" i="34"/>
  <c r="G19" i="34" s="1"/>
  <c r="E10" i="34"/>
  <c r="E19" i="34" s="1"/>
  <c r="D10" i="34"/>
  <c r="A10" i="39"/>
  <c r="A15" i="39" s="1"/>
  <c r="A19" i="39" s="1"/>
  <c r="A33" i="39" s="1"/>
  <c r="A5" i="39"/>
  <c r="A1" i="39"/>
  <c r="A39" i="38"/>
  <c r="A44" i="38" s="1"/>
  <c r="A50" i="38" s="1"/>
  <c r="F18" i="38"/>
  <c r="F16" i="38"/>
  <c r="F15" i="38"/>
  <c r="H14" i="38"/>
  <c r="H21" i="38" s="1"/>
  <c r="H26" i="38" s="1"/>
  <c r="F14" i="38"/>
  <c r="F21" i="38" s="1"/>
  <c r="H11" i="38"/>
  <c r="F11" i="38"/>
  <c r="A1" i="38"/>
  <c r="E50" i="34" l="1"/>
  <c r="C66" i="36"/>
  <c r="E47" i="34"/>
  <c r="O42" i="37"/>
  <c r="O10" i="37" s="1"/>
  <c r="O22" i="37" s="1"/>
  <c r="F42" i="37"/>
  <c r="K22" i="35"/>
  <c r="H28" i="35"/>
  <c r="G47" i="34"/>
  <c r="G50" i="34" s="1"/>
  <c r="H28" i="38"/>
  <c r="F23" i="38"/>
  <c r="F26" i="38" s="1"/>
  <c r="F28" i="38" s="1"/>
  <c r="K28" i="35" l="1"/>
  <c r="M28" i="35" s="1"/>
  <c r="H34" i="35"/>
  <c r="H44" i="35" l="1"/>
  <c r="K34" i="35"/>
  <c r="M34" i="35" s="1"/>
</calcChain>
</file>

<file path=xl/sharedStrings.xml><?xml version="1.0" encoding="utf-8"?>
<sst xmlns="http://schemas.openxmlformats.org/spreadsheetml/2006/main" count="165" uniqueCount="144">
  <si>
    <t>FOR THE YEAR ENDED 31 DECEMBER 2019</t>
  </si>
  <si>
    <t>Depreciation</t>
  </si>
  <si>
    <t>REPORT OF THE DIRECTORS</t>
  </si>
  <si>
    <t>In accordance with the requirements of Section 136 of the Companies Act, 2019, (Act 992) and the Banks and Specialised Deposit - Taking Institutions Act 2016, (Act 960), we the Board of Directors of Chrisline Financial Services Limited, do herewith submit our annual report on the state of affair of the company for the year ended 31 December 2019.</t>
  </si>
  <si>
    <t>The Directors report as follows:</t>
  </si>
  <si>
    <t>Results</t>
  </si>
  <si>
    <t>GH¢</t>
  </si>
  <si>
    <t>Total Income</t>
  </si>
  <si>
    <t>Profit before taxation amounted to</t>
  </si>
  <si>
    <t xml:space="preserve">to which is deducted a tax provision of </t>
  </si>
  <si>
    <t>and a charge for National Fiscal Stabilization Levy of</t>
  </si>
  <si>
    <t>Transferred to Statutory Reserve</t>
  </si>
  <si>
    <t>Transferred to Credit Risk Reserve</t>
  </si>
  <si>
    <t>leaving a balance of</t>
  </si>
  <si>
    <t>which is to be added to the Income Surplus</t>
  </si>
  <si>
    <t>balance brought forward from the previous year of</t>
  </si>
  <si>
    <t>Making a total of</t>
  </si>
  <si>
    <t xml:space="preserve">Leaving a balance on the Income Surplus Account of </t>
  </si>
  <si>
    <t>Nature of Business</t>
  </si>
  <si>
    <t>The company by its regulations operates a financial services business. There has been no change in the ordinary activity of the company  during  the  year under review</t>
  </si>
  <si>
    <t>Registration of Interest</t>
  </si>
  <si>
    <t>There were no interests of directors regarding contractual involvement with the company during the year under review.</t>
  </si>
  <si>
    <t>Corporate Social Responsibility and Subsidiary</t>
  </si>
  <si>
    <r>
      <t xml:space="preserve">The company during the year under review did not have any subsidiary. The company made a contribution to support a projects to the tune of </t>
    </r>
    <r>
      <rPr>
        <b/>
        <sz val="11"/>
        <rFont val="Arial"/>
        <family val="2"/>
      </rPr>
      <t>GHC16,210</t>
    </r>
    <r>
      <rPr>
        <sz val="11"/>
        <rFont val="Arial"/>
        <family val="2"/>
      </rPr>
      <t xml:space="preserve"> as part of its corporate social responsibility </t>
    </r>
  </si>
  <si>
    <t>Directors Capacity Development</t>
  </si>
  <si>
    <t>The company has sponsored the directors to attend workshops and seminars during the year under review to improve their capacity to discharge their duties effectively.</t>
  </si>
  <si>
    <t>Auditor</t>
  </si>
  <si>
    <t>In accordance with the Companies Act, 2019, (Act 992), Section 139,  PKF,  will continue as auditor of the company.</t>
  </si>
  <si>
    <t>Audit fees</t>
  </si>
  <si>
    <t>The agreed audit fees payable during the year under review is GHC 50,000 without VAT, GETFUND and NHIL</t>
  </si>
  <si>
    <t>Dividend</t>
  </si>
  <si>
    <t>The Directors do not recommend the payment of any dividends for the year under consideration.</t>
  </si>
  <si>
    <t>Events after the Reporting Period</t>
  </si>
  <si>
    <t>The World Health Organisation on March 11,2020 has declared the novel COVID-19 a global pandemic. Various economies  and businesses across the world have been impacted by the effects of the COVID-19 pandemic. The Ghanaian economy and businesses have not been spared either. The ultimate effect that may be caused by the pandemic on the company is not certain. However, should the pandemic persists beyond the year 2020, the company's operations in all dimensions will be adversely affected. The company will likely be adversely affected in the areas of but not limited to revenue , customers loss, decline in value of assets, delinquency of loans, loss of depositors, absenteeism of staff. Due to the uncertainty of the events surrounding the COVID-19 Pandemic, the duration and severity of any impact on Chrisline Financial Services Limited cannot be reasonably estimated.</t>
  </si>
  <si>
    <t>Going Concern</t>
  </si>
  <si>
    <t>The Board of Directors have made an assessment of the company’s ability to continue as a going concern and is satisfied that it has the resources to continue in business for the foreseeable future. Furthermore, the Directors are not aware of any material uncertainties that may cast significant doubt upon the company’s ability to continue as a going concern. Therefore, the financial statements continue to be prepared on the going concern basis.</t>
  </si>
  <si>
    <t>Approved by the Directors on …………………………………………2020</t>
  </si>
  <si>
    <t>………………………………….... Director         ...….…………………………..Director</t>
  </si>
  <si>
    <t>CHRISLINE FINANCIAL SERVICES LIMITED</t>
  </si>
  <si>
    <t xml:space="preserve">STATEMENT OF FINANCIAL POSITION </t>
  </si>
  <si>
    <t>AS AT 31 DECEMBER 2019</t>
  </si>
  <si>
    <t>Note</t>
  </si>
  <si>
    <t>ASSETS</t>
  </si>
  <si>
    <t>Cash and Bank Balances</t>
  </si>
  <si>
    <t>Investments</t>
  </si>
  <si>
    <t>Loans and Advances</t>
  </si>
  <si>
    <t>Accounts Receivable</t>
  </si>
  <si>
    <t>Current Tax</t>
  </si>
  <si>
    <t>12.b</t>
  </si>
  <si>
    <t>Deferred Tax</t>
  </si>
  <si>
    <t>13.a</t>
  </si>
  <si>
    <t>Property, Plant and Equipment</t>
  </si>
  <si>
    <t>Intangible Assets</t>
  </si>
  <si>
    <t>TOTAL ASSETS</t>
  </si>
  <si>
    <t>LIABILITIES AND SHAREHOLDERS' FUNDS</t>
  </si>
  <si>
    <t>LIABILITIES</t>
  </si>
  <si>
    <t>Borrowings</t>
  </si>
  <si>
    <t>Other Liabilities</t>
  </si>
  <si>
    <t>National Stabilization Levy</t>
  </si>
  <si>
    <t>12.c</t>
  </si>
  <si>
    <t>Deferred Interest Income</t>
  </si>
  <si>
    <t>Long Term Loan</t>
  </si>
  <si>
    <t>TOTAL LIABILITIES</t>
  </si>
  <si>
    <t>SHAREHOLDERS' FUNDS</t>
  </si>
  <si>
    <t>Stated Capital</t>
  </si>
  <si>
    <t>Credit Risk Reserve</t>
  </si>
  <si>
    <t>Statutory Reserve Fund</t>
  </si>
  <si>
    <t>Fair Value Reserve</t>
  </si>
  <si>
    <t>Income Surplus</t>
  </si>
  <si>
    <t>TOTAL SHAREHOLDERS' FUNDS</t>
  </si>
  <si>
    <t>TOTAL LIABILITIES AND SHAREHOLDERS' FUNDS</t>
  </si>
  <si>
    <t>Approved by the Directors on .........................................…2020</t>
  </si>
  <si>
    <t>....................................……..Director   ……...............................…Director</t>
  </si>
  <si>
    <t>STATEMENT OF  COMPREHENSIVE INCOME</t>
  </si>
  <si>
    <t>%</t>
  </si>
  <si>
    <t>Notes</t>
  </si>
  <si>
    <t>CHANGE</t>
  </si>
  <si>
    <t>EXPLAINATION</t>
  </si>
  <si>
    <t>Interest Income</t>
  </si>
  <si>
    <t>Interest Expense</t>
  </si>
  <si>
    <t>Net Interest Income</t>
  </si>
  <si>
    <t>Other Operating Income</t>
  </si>
  <si>
    <t>Operating Income</t>
  </si>
  <si>
    <t>Operating Expense</t>
  </si>
  <si>
    <t xml:space="preserve">Net Operating Profit before </t>
  </si>
  <si>
    <t>Charge for Credit Impairment Loss</t>
  </si>
  <si>
    <t>16.c</t>
  </si>
  <si>
    <t>Net (Loss) / Profit Before Taxation</t>
  </si>
  <si>
    <t>Taxation</t>
  </si>
  <si>
    <t>12.a</t>
  </si>
  <si>
    <t>Tax Provision down by 33.41% due to profit level</t>
  </si>
  <si>
    <t>National Fiscal Stabilization Levy</t>
  </si>
  <si>
    <t xml:space="preserve">(Loss) / Profit for the Year </t>
  </si>
  <si>
    <t>Other Comprehensive Income, Net of Income Tax</t>
  </si>
  <si>
    <t xml:space="preserve">Items that will not be recycled into profit or loss: </t>
  </si>
  <si>
    <t>Movement in fair value of financial Assets at FVOCI</t>
  </si>
  <si>
    <t>Total comprehensive income for the year</t>
  </si>
  <si>
    <t>STATEMENT OF CHANGES IN EQUITY</t>
  </si>
  <si>
    <t>Stated</t>
  </si>
  <si>
    <t>Statutory</t>
  </si>
  <si>
    <t>Credit Risk</t>
  </si>
  <si>
    <t>Fair Value</t>
  </si>
  <si>
    <t>Income</t>
  </si>
  <si>
    <t>Capital</t>
  </si>
  <si>
    <t>Reserve</t>
  </si>
  <si>
    <t>Surplus</t>
  </si>
  <si>
    <t>Total</t>
  </si>
  <si>
    <t>Balance 1 January</t>
  </si>
  <si>
    <t>Net Profit for the year</t>
  </si>
  <si>
    <t xml:space="preserve">Movement in fair value of FVOCI </t>
  </si>
  <si>
    <t>Taxes on fair Value gain</t>
  </si>
  <si>
    <t>Transfers to reserves</t>
  </si>
  <si>
    <t>Balance at 31 December 2019</t>
  </si>
  <si>
    <t>IFRS 9 impact</t>
  </si>
  <si>
    <t>Transfer from Credit Risk Reserve</t>
  </si>
  <si>
    <t xml:space="preserve">Restated balances 1 January </t>
  </si>
  <si>
    <t>Balance at 31 December 2018</t>
  </si>
  <si>
    <t>STATEMENT OF CASH FLOWS</t>
  </si>
  <si>
    <t>Cash flows from Operating Activities</t>
  </si>
  <si>
    <t>Net (Loss) / Profit before Tax</t>
  </si>
  <si>
    <t>Adjustments for:</t>
  </si>
  <si>
    <t>Profit from Disposal of Property, Plant and Equipment</t>
  </si>
  <si>
    <t>Amortization</t>
  </si>
  <si>
    <t>Operating Profit before Working Capital Changes</t>
  </si>
  <si>
    <t>Changes in Advances</t>
  </si>
  <si>
    <t>Changes in Accounts Receivable</t>
  </si>
  <si>
    <t>Changes in Accounts Payable</t>
  </si>
  <si>
    <t>Changes in Customer Borrowings</t>
  </si>
  <si>
    <t>Changes in Deferred Interest Income</t>
  </si>
  <si>
    <t>Cash generated from  operations</t>
  </si>
  <si>
    <t>Current Taxes  Paid</t>
  </si>
  <si>
    <t>Net Cash flow from Operating Activities</t>
  </si>
  <si>
    <t>Cash flows from Investing Activities</t>
  </si>
  <si>
    <t>Purchase of Property, Plant and Equipment</t>
  </si>
  <si>
    <t>Proceed from sale  of Property, Plant and Equipment</t>
  </si>
  <si>
    <t>Changes in Investments</t>
  </si>
  <si>
    <t>Net Cash flow from Investing Activities</t>
  </si>
  <si>
    <t>Cash Flows From Financing Activities</t>
  </si>
  <si>
    <t>Change in Long Term Loan</t>
  </si>
  <si>
    <t>Net Cash flows from Investing Activities</t>
  </si>
  <si>
    <t>Increase in Cash and Cash Equivalents</t>
  </si>
  <si>
    <t>Cash and Cash Equivalents  1 January</t>
  </si>
  <si>
    <t>Cash and Cash Equivalents  31 December</t>
  </si>
  <si>
    <t>Analysis of  Cash and Cash  Equivalents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</si>
</sst>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_(* \(#,##0\);_(* &quot;-&quot;_);_(@_)"/>
    <numFmt numFmtId="43" formatCode="_(* #,##0.00_);_(* \(#,##0.00\);_(* &quot;-&quot;??_);_(@_)"/>
    <numFmt numFmtId="164" formatCode="_-* #,##0.00_-;\-* #,##0.00_-;_-* &quot;-&quot;??_-;_-@_-"/>
    <numFmt numFmtId="165" formatCode="_-* #,##0_-;\-* #,##0_-;_-* &quot;-&quot;??_-;_-@_-"/>
    <numFmt numFmtId="166" formatCode="0."/>
    <numFmt numFmtId="167" formatCode="_(* #,##0_);_(* \(#,##0\);_(* \-_);_(@_)"/>
    <numFmt numFmtId="168" formatCode="_(* #,##0_);_(* \(#,##0\);_(* \-??_);_(@_)"/>
    <numFmt numFmtId="169" formatCode="_-* #,##0_-;\-* #,##0_-;_-* &quot;-&quot;_-;_-@_-"/>
    <numFmt numFmtId="170" formatCode="_(* #,##0_);_(* \(#,##0\);_(* &quot;-&quot;??_);_(@_)"/>
    <numFmt numFmtId="171" formatCode="#,##0_ ;\-#,##0\ "/>
    <numFmt numFmtId="172" formatCode="#,##0_ ;[Red]\-#,##0\ "/>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1"/>
      <color theme="1"/>
      <name val="Arial"/>
      <family val="2"/>
    </font>
    <font>
      <b/>
      <sz val="11"/>
      <color theme="1"/>
      <name val="Arial"/>
      <family val="2"/>
    </font>
    <font>
      <sz val="12"/>
      <color theme="1"/>
      <name val="Arial"/>
      <family val="2"/>
    </font>
    <font>
      <b/>
      <sz val="12"/>
      <color theme="1"/>
      <name val="Arial"/>
      <family val="2"/>
    </font>
    <font>
      <b/>
      <sz val="11"/>
      <color theme="1"/>
      <name val="Calibri"/>
      <family val="2"/>
      <scheme val="minor"/>
    </font>
    <font>
      <b/>
      <sz val="11"/>
      <name val="Arial"/>
      <family val="2"/>
    </font>
    <font>
      <b/>
      <u/>
      <sz val="11"/>
      <name val="Arial"/>
      <family val="2"/>
    </font>
    <font>
      <sz val="11"/>
      <name val="Arial"/>
      <family val="2"/>
    </font>
    <font>
      <b/>
      <i/>
      <sz val="11"/>
      <name val="Arial"/>
      <family val="2"/>
    </font>
    <font>
      <sz val="11"/>
      <color indexed="10"/>
      <name val="Arial"/>
      <family val="2"/>
    </font>
    <font>
      <b/>
      <i/>
      <sz val="12"/>
      <name val="Arial"/>
      <family val="2"/>
    </font>
    <font>
      <b/>
      <i/>
      <u/>
      <sz val="11"/>
      <name val="Arial"/>
      <family val="2"/>
    </font>
    <font>
      <i/>
      <sz val="11"/>
      <name val="Arial"/>
      <family val="2"/>
    </font>
    <font>
      <b/>
      <i/>
      <sz val="11"/>
      <color theme="1"/>
      <name val="Arial"/>
      <family val="2"/>
    </font>
    <font>
      <i/>
      <sz val="11"/>
      <color theme="1"/>
      <name val="Arial"/>
      <family val="2"/>
    </font>
    <font>
      <i/>
      <sz val="12"/>
      <color theme="1"/>
      <name val="Arial"/>
      <family val="2"/>
    </font>
    <font>
      <b/>
      <sz val="16"/>
      <name val="Arial"/>
      <family val="2"/>
    </font>
    <font>
      <sz val="10"/>
      <color rgb="FF26282A"/>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s>
  <cellStyleXfs count="7">
    <xf numFmtId="0" fontId="0" fillId="0" borderId="0"/>
    <xf numFmtId="164" fontId="3" fillId="0" borderId="0" applyFont="0" applyFill="0" applyBorder="0" applyAlignment="0" applyProtection="0"/>
    <xf numFmtId="43" fontId="2" fillId="0" borderId="0" applyFont="0" applyFill="0" applyBorder="0" applyAlignment="0" applyProtection="0"/>
    <xf numFmtId="0" fontId="2" fillId="0" borderId="0"/>
    <xf numFmtId="0" fontId="3" fillId="0" borderId="0"/>
    <xf numFmtId="0" fontId="3" fillId="0" borderId="0"/>
    <xf numFmtId="164" fontId="1" fillId="0" borderId="0" applyFont="0" applyFill="0" applyBorder="0" applyAlignment="0" applyProtection="0"/>
  </cellStyleXfs>
  <cellXfs count="196">
    <xf numFmtId="0" fontId="0" fillId="0" borderId="0" xfId="0"/>
    <xf numFmtId="164" fontId="6" fillId="0" borderId="0" xfId="1" applyFont="1"/>
    <xf numFmtId="0" fontId="8" fillId="0" borderId="0" xfId="0" applyFont="1"/>
    <xf numFmtId="0" fontId="7" fillId="0" borderId="0" xfId="0" applyFont="1" applyAlignment="1">
      <alignment horizontal="center"/>
    </xf>
    <xf numFmtId="37" fontId="6" fillId="0" borderId="0" xfId="0" applyNumberFormat="1" applyFont="1" applyBorder="1" applyAlignment="1" applyProtection="1">
      <alignment horizontal="right"/>
    </xf>
    <xf numFmtId="0" fontId="6" fillId="0" borderId="0" xfId="0" applyFont="1"/>
    <xf numFmtId="166" fontId="7" fillId="0" borderId="0" xfId="0" applyNumberFormat="1" applyFont="1" applyAlignment="1">
      <alignment horizontal="center"/>
    </xf>
    <xf numFmtId="0" fontId="12" fillId="0" borderId="0" xfId="0" applyFont="1" applyAlignment="1">
      <alignment horizontal="center"/>
    </xf>
    <xf numFmtId="0" fontId="13" fillId="0" borderId="0" xfId="0" applyFont="1"/>
    <xf numFmtId="0" fontId="11" fillId="0" borderId="0" xfId="0" applyFont="1"/>
    <xf numFmtId="0" fontId="13" fillId="0" borderId="0" xfId="0" applyFont="1" applyAlignment="1">
      <alignment horizontal="right"/>
    </xf>
    <xf numFmtId="0" fontId="11" fillId="0" borderId="0" xfId="0" applyFont="1" applyAlignment="1">
      <alignment horizontal="right"/>
    </xf>
    <xf numFmtId="37" fontId="11" fillId="0" borderId="0" xfId="1" applyNumberFormat="1" applyFont="1" applyFill="1" applyBorder="1" applyAlignment="1" applyProtection="1"/>
    <xf numFmtId="165" fontId="13" fillId="0" borderId="0" xfId="1" applyNumberFormat="1" applyFont="1"/>
    <xf numFmtId="37" fontId="13" fillId="0" borderId="0" xfId="0" applyNumberFormat="1" applyFont="1"/>
    <xf numFmtId="0" fontId="11" fillId="0" borderId="1" xfId="0" applyFont="1" applyBorder="1"/>
    <xf numFmtId="0" fontId="13" fillId="0" borderId="0" xfId="0" applyFont="1" applyBorder="1"/>
    <xf numFmtId="0" fontId="13" fillId="0" borderId="1" xfId="0" applyFont="1" applyBorder="1"/>
    <xf numFmtId="37" fontId="13" fillId="0" borderId="0" xfId="1" applyNumberFormat="1" applyFont="1" applyFill="1" applyBorder="1" applyAlignment="1" applyProtection="1"/>
    <xf numFmtId="165" fontId="13" fillId="0" borderId="0" xfId="1" applyNumberFormat="1" applyFont="1" applyBorder="1"/>
    <xf numFmtId="41" fontId="7" fillId="0" borderId="0" xfId="0" applyNumberFormat="1" applyFont="1" applyBorder="1" applyProtection="1"/>
    <xf numFmtId="3" fontId="13" fillId="0" borderId="0" xfId="0" applyNumberFormat="1" applyFont="1" applyBorder="1"/>
    <xf numFmtId="41" fontId="6" fillId="0" borderId="0" xfId="0" applyNumberFormat="1" applyFont="1" applyBorder="1" applyProtection="1"/>
    <xf numFmtId="37" fontId="13" fillId="0" borderId="0" xfId="0" applyNumberFormat="1" applyFont="1" applyBorder="1"/>
    <xf numFmtId="41" fontId="13" fillId="0" borderId="0" xfId="0" applyNumberFormat="1" applyFont="1" applyBorder="1"/>
    <xf numFmtId="167" fontId="6" fillId="0" borderId="0" xfId="0" applyNumberFormat="1" applyFont="1"/>
    <xf numFmtId="37" fontId="11" fillId="0" borderId="1" xfId="1" applyNumberFormat="1" applyFont="1" applyFill="1" applyBorder="1" applyAlignment="1" applyProtection="1"/>
    <xf numFmtId="37" fontId="13" fillId="0" borderId="1" xfId="1" applyNumberFormat="1" applyFont="1" applyFill="1" applyBorder="1" applyAlignment="1" applyProtection="1"/>
    <xf numFmtId="0" fontId="6" fillId="0" borderId="0" xfId="0" applyFont="1" applyBorder="1"/>
    <xf numFmtId="0" fontId="11" fillId="0" borderId="0" xfId="0" applyFont="1" applyBorder="1"/>
    <xf numFmtId="168" fontId="13" fillId="0" borderId="0" xfId="1" applyNumberFormat="1" applyFont="1" applyFill="1" applyBorder="1" applyAlignment="1" applyProtection="1"/>
    <xf numFmtId="167" fontId="13" fillId="0" borderId="0" xfId="0" applyNumberFormat="1" applyFont="1" applyBorder="1"/>
    <xf numFmtId="37" fontId="13" fillId="0" borderId="1" xfId="0" applyNumberFormat="1" applyFont="1" applyBorder="1"/>
    <xf numFmtId="168" fontId="13" fillId="0" borderId="0" xfId="0" applyNumberFormat="1" applyFont="1" applyBorder="1"/>
    <xf numFmtId="0" fontId="11" fillId="0" borderId="2" xfId="0" applyFont="1" applyBorder="1"/>
    <xf numFmtId="168" fontId="13" fillId="0" borderId="2" xfId="0" applyNumberFormat="1" applyFont="1" applyBorder="1"/>
    <xf numFmtId="165" fontId="13" fillId="0" borderId="0" xfId="0" applyNumberFormat="1" applyFont="1" applyBorder="1"/>
    <xf numFmtId="0" fontId="11" fillId="0" borderId="3" xfId="0" applyFont="1" applyBorder="1"/>
    <xf numFmtId="168" fontId="11" fillId="0" borderId="3" xfId="0" applyNumberFormat="1" applyFont="1" applyBorder="1"/>
    <xf numFmtId="168" fontId="11" fillId="0" borderId="0" xfId="1" applyNumberFormat="1" applyFont="1" applyFill="1" applyBorder="1" applyAlignment="1" applyProtection="1"/>
    <xf numFmtId="3" fontId="6" fillId="0" borderId="0" xfId="0" applyNumberFormat="1" applyFont="1"/>
    <xf numFmtId="37" fontId="11" fillId="0" borderId="0" xfId="0" applyNumberFormat="1" applyFont="1" applyBorder="1"/>
    <xf numFmtId="0" fontId="13" fillId="0" borderId="0" xfId="0" applyFont="1" applyFill="1" applyBorder="1"/>
    <xf numFmtId="0" fontId="11" fillId="0" borderId="0" xfId="0" applyFont="1" applyFill="1" applyBorder="1"/>
    <xf numFmtId="0" fontId="7" fillId="0" borderId="0" xfId="0" applyFont="1"/>
    <xf numFmtId="169" fontId="13" fillId="0" borderId="0" xfId="0" applyNumberFormat="1" applyFont="1" applyFill="1" applyBorder="1"/>
    <xf numFmtId="164" fontId="13" fillId="0" borderId="0" xfId="0" applyNumberFormat="1" applyFont="1" applyFill="1" applyBorder="1"/>
    <xf numFmtId="166" fontId="9" fillId="0" borderId="0" xfId="0" applyNumberFormat="1" applyFont="1" applyAlignment="1">
      <alignment horizontal="center"/>
    </xf>
    <xf numFmtId="164" fontId="5" fillId="0" borderId="0" xfId="0" applyNumberFormat="1" applyFont="1" applyFill="1" applyBorder="1"/>
    <xf numFmtId="164" fontId="8" fillId="0" borderId="0" xfId="0" applyNumberFormat="1" applyFont="1"/>
    <xf numFmtId="0" fontId="0" fillId="0" borderId="0" xfId="0" applyFont="1"/>
    <xf numFmtId="166" fontId="11" fillId="0" borderId="0" xfId="0" applyNumberFormat="1" applyFont="1" applyBorder="1" applyAlignment="1">
      <alignment horizontal="center"/>
    </xf>
    <xf numFmtId="0" fontId="11" fillId="0" borderId="0" xfId="0" applyFont="1" applyBorder="1" applyAlignment="1">
      <alignment horizontal="center"/>
    </xf>
    <xf numFmtId="0" fontId="10" fillId="0" borderId="0" xfId="0" applyFont="1"/>
    <xf numFmtId="166" fontId="10" fillId="0" borderId="0" xfId="0" applyNumberFormat="1" applyFont="1" applyAlignment="1">
      <alignment horizontal="center"/>
    </xf>
    <xf numFmtId="0" fontId="4" fillId="0" borderId="0" xfId="0" applyFont="1" applyAlignment="1"/>
    <xf numFmtId="0" fontId="11" fillId="0" borderId="0" xfId="0" applyFont="1" applyAlignment="1">
      <alignment horizontal="center"/>
    </xf>
    <xf numFmtId="0" fontId="14" fillId="0" borderId="0" xfId="0" applyFont="1" applyAlignment="1">
      <alignment horizontal="center"/>
    </xf>
    <xf numFmtId="0" fontId="13" fillId="0" borderId="0" xfId="0" applyFont="1" applyAlignment="1">
      <alignment horizontal="center"/>
    </xf>
    <xf numFmtId="0" fontId="11" fillId="0" borderId="0" xfId="0" applyFont="1" applyBorder="1" applyAlignment="1">
      <alignment horizontal="right"/>
    </xf>
    <xf numFmtId="0" fontId="14" fillId="0" borderId="0" xfId="0" applyFont="1" applyAlignment="1">
      <alignment horizontal="center" vertical="center"/>
    </xf>
    <xf numFmtId="37" fontId="11" fillId="0" borderId="0" xfId="0" applyNumberFormat="1" applyFont="1" applyBorder="1" applyAlignment="1" applyProtection="1">
      <alignment horizontal="right"/>
    </xf>
    <xf numFmtId="0" fontId="6" fillId="0" borderId="0" xfId="0" applyFont="1" applyAlignment="1">
      <alignment horizontal="center"/>
    </xf>
    <xf numFmtId="0" fontId="6" fillId="0" borderId="0" xfId="0" applyFont="1" applyAlignment="1">
      <alignment horizontal="right"/>
    </xf>
    <xf numFmtId="37" fontId="13" fillId="0" borderId="0" xfId="0" applyNumberFormat="1" applyFont="1" applyBorder="1" applyAlignment="1" applyProtection="1">
      <alignment horizontal="center"/>
    </xf>
    <xf numFmtId="37" fontId="14" fillId="0" borderId="0" xfId="0" applyNumberFormat="1" applyFont="1" applyAlignment="1">
      <alignment horizontal="center" vertical="center"/>
    </xf>
    <xf numFmtId="37" fontId="7" fillId="0" borderId="0" xfId="0" applyNumberFormat="1" applyFont="1" applyAlignment="1">
      <alignment horizontal="right"/>
    </xf>
    <xf numFmtId="37" fontId="11" fillId="0" borderId="0" xfId="0" applyNumberFormat="1" applyFont="1" applyAlignment="1">
      <alignment horizontal="center"/>
    </xf>
    <xf numFmtId="37" fontId="13" fillId="0" borderId="0" xfId="0" applyNumberFormat="1" applyFont="1" applyAlignment="1">
      <alignment horizontal="right"/>
    </xf>
    <xf numFmtId="37" fontId="6" fillId="0" borderId="0" xfId="0" applyNumberFormat="1" applyFont="1"/>
    <xf numFmtId="41" fontId="7" fillId="0" borderId="0" xfId="0" quotePrefix="1" applyNumberFormat="1" applyFont="1" applyAlignment="1">
      <alignment horizontal="right"/>
    </xf>
    <xf numFmtId="37" fontId="11" fillId="0" borderId="0" xfId="0" applyNumberFormat="1" applyFont="1" applyBorder="1" applyAlignment="1">
      <alignment horizontal="center"/>
    </xf>
    <xf numFmtId="0" fontId="7" fillId="0" borderId="2" xfId="0" applyFont="1" applyBorder="1" applyAlignment="1">
      <alignment horizontal="right"/>
    </xf>
    <xf numFmtId="0" fontId="13" fillId="0" borderId="2" xfId="0" applyFont="1" applyBorder="1" applyAlignment="1">
      <alignment horizontal="right"/>
    </xf>
    <xf numFmtId="37" fontId="7" fillId="0" borderId="0" xfId="0" applyNumberFormat="1" applyFont="1" applyBorder="1" applyAlignment="1">
      <alignment horizontal="right"/>
    </xf>
    <xf numFmtId="37" fontId="13" fillId="0" borderId="0" xfId="0" applyNumberFormat="1" applyFont="1" applyBorder="1" applyAlignment="1">
      <alignment horizontal="right"/>
    </xf>
    <xf numFmtId="0" fontId="6" fillId="0" borderId="3" xfId="0" applyFont="1" applyBorder="1" applyAlignment="1">
      <alignment horizontal="right"/>
    </xf>
    <xf numFmtId="0" fontId="11" fillId="0" borderId="3" xfId="0" applyFont="1" applyBorder="1" applyAlignment="1">
      <alignment horizontal="right"/>
    </xf>
    <xf numFmtId="37" fontId="7" fillId="0" borderId="2" xfId="0" applyNumberFormat="1" applyFont="1" applyBorder="1" applyAlignment="1">
      <alignment horizontal="right"/>
    </xf>
    <xf numFmtId="37" fontId="13" fillId="0" borderId="2" xfId="0" applyNumberFormat="1" applyFont="1" applyBorder="1" applyAlignment="1">
      <alignment horizontal="right"/>
    </xf>
    <xf numFmtId="0" fontId="6" fillId="0" borderId="0" xfId="0" applyFont="1" applyBorder="1" applyAlignment="1">
      <alignment horizontal="right"/>
    </xf>
    <xf numFmtId="0" fontId="6" fillId="0" borderId="1" xfId="0" applyFont="1" applyBorder="1" applyAlignment="1">
      <alignment horizontal="right"/>
    </xf>
    <xf numFmtId="0" fontId="6" fillId="0" borderId="2" xfId="0" applyFont="1" applyBorder="1" applyAlignment="1">
      <alignment horizontal="right"/>
    </xf>
    <xf numFmtId="37" fontId="13" fillId="0" borderId="0" xfId="0" applyNumberFormat="1" applyFont="1" applyAlignment="1">
      <alignment horizontal="center"/>
    </xf>
    <xf numFmtId="37" fontId="13" fillId="0" borderId="0" xfId="0" applyNumberFormat="1" applyFont="1" applyBorder="1" applyAlignment="1">
      <alignment horizontal="center"/>
    </xf>
    <xf numFmtId="0" fontId="7" fillId="0" borderId="0" xfId="0" applyFont="1" applyAlignment="1">
      <alignment horizontal="right"/>
    </xf>
    <xf numFmtId="37" fontId="6" fillId="0" borderId="0" xfId="0" applyNumberFormat="1" applyFont="1" applyBorder="1" applyAlignment="1">
      <alignment horizontal="right"/>
    </xf>
    <xf numFmtId="0" fontId="6" fillId="0" borderId="0" xfId="0" applyFont="1" applyBorder="1" applyAlignment="1">
      <alignment horizontal="center"/>
    </xf>
    <xf numFmtId="0" fontId="7" fillId="0" borderId="1" xfId="0" applyFont="1" applyBorder="1" applyAlignment="1">
      <alignment horizontal="right"/>
    </xf>
    <xf numFmtId="37" fontId="6" fillId="0" borderId="0" xfId="0" applyNumberFormat="1" applyFont="1" applyAlignment="1">
      <alignment horizontal="center"/>
    </xf>
    <xf numFmtId="37" fontId="6" fillId="0" borderId="0" xfId="0" applyNumberFormat="1" applyFont="1" applyAlignment="1">
      <alignment horizontal="right"/>
    </xf>
    <xf numFmtId="37" fontId="6" fillId="0" borderId="0" xfId="0" applyNumberFormat="1" applyFont="1" applyBorder="1" applyAlignment="1">
      <alignment horizontal="center"/>
    </xf>
    <xf numFmtId="37" fontId="6" fillId="0" borderId="3" xfId="0" applyNumberFormat="1" applyFont="1" applyBorder="1" applyAlignment="1">
      <alignment horizontal="right"/>
    </xf>
    <xf numFmtId="37" fontId="13" fillId="0" borderId="3" xfId="0" applyNumberFormat="1" applyFont="1" applyBorder="1" applyAlignment="1">
      <alignment horizontal="right"/>
    </xf>
    <xf numFmtId="170" fontId="6" fillId="0" borderId="0" xfId="0" applyNumberFormat="1" applyFont="1"/>
    <xf numFmtId="165" fontId="6" fillId="0" borderId="0" xfId="1" applyNumberFormat="1" applyFont="1" applyAlignment="1">
      <alignment horizontal="right"/>
    </xf>
    <xf numFmtId="170" fontId="6" fillId="0" borderId="0" xfId="0" applyNumberFormat="1" applyFont="1" applyAlignment="1">
      <alignment horizontal="right"/>
    </xf>
    <xf numFmtId="171" fontId="6" fillId="0" borderId="0" xfId="0" applyNumberFormat="1" applyFont="1"/>
    <xf numFmtId="0" fontId="14" fillId="0" borderId="0" xfId="0" applyFont="1"/>
    <xf numFmtId="41" fontId="15" fillId="0" borderId="0" xfId="0" applyNumberFormat="1" applyFont="1"/>
    <xf numFmtId="0" fontId="16" fillId="0" borderId="0" xfId="0" applyFont="1" applyAlignment="1">
      <alignment horizontal="center"/>
    </xf>
    <xf numFmtId="0" fontId="17" fillId="0" borderId="0" xfId="0" applyFont="1" applyAlignment="1">
      <alignment horizontal="center"/>
    </xf>
    <xf numFmtId="0" fontId="18" fillId="0" borderId="0" xfId="0" applyFont="1"/>
    <xf numFmtId="0" fontId="12" fillId="0" borderId="0" xfId="0" applyFont="1" applyAlignment="1">
      <alignment horizontal="right"/>
    </xf>
    <xf numFmtId="37" fontId="7" fillId="0" borderId="0" xfId="0" applyNumberFormat="1" applyFont="1"/>
    <xf numFmtId="37" fontId="12" fillId="0" borderId="0" xfId="0" applyNumberFormat="1" applyFont="1" applyAlignment="1">
      <alignment horizontal="right"/>
    </xf>
    <xf numFmtId="170" fontId="11" fillId="0" borderId="0" xfId="0" applyNumberFormat="1" applyFont="1" applyAlignment="1">
      <alignment horizontal="center"/>
    </xf>
    <xf numFmtId="37" fontId="11" fillId="0" borderId="0" xfId="0" applyNumberFormat="1" applyFont="1" applyAlignment="1">
      <alignment horizontal="right"/>
    </xf>
    <xf numFmtId="170" fontId="13" fillId="0" borderId="0" xfId="0" applyNumberFormat="1" applyFont="1" applyAlignment="1">
      <alignment horizontal="center"/>
    </xf>
    <xf numFmtId="37" fontId="12" fillId="0" borderId="0" xfId="0" applyNumberFormat="1" applyFont="1" applyBorder="1" applyAlignment="1">
      <alignment horizontal="right"/>
    </xf>
    <xf numFmtId="170" fontId="11" fillId="0" borderId="2" xfId="0" applyNumberFormat="1" applyFont="1" applyBorder="1" applyAlignment="1">
      <alignment horizontal="center"/>
    </xf>
    <xf numFmtId="37" fontId="11" fillId="0" borderId="1" xfId="0" applyNumberFormat="1" applyFont="1" applyBorder="1" applyAlignment="1">
      <alignment horizontal="right"/>
    </xf>
    <xf numFmtId="37" fontId="6" fillId="0" borderId="1" xfId="0" applyNumberFormat="1" applyFont="1" applyBorder="1"/>
    <xf numFmtId="37" fontId="6" fillId="0" borderId="0" xfId="0" applyNumberFormat="1" applyFont="1" applyBorder="1"/>
    <xf numFmtId="170" fontId="7" fillId="0" borderId="0" xfId="0" applyNumberFormat="1" applyFont="1"/>
    <xf numFmtId="43" fontId="6" fillId="0" borderId="0" xfId="0" applyNumberFormat="1" applyFont="1"/>
    <xf numFmtId="41" fontId="6" fillId="0" borderId="0" xfId="0" applyNumberFormat="1" applyFont="1"/>
    <xf numFmtId="170" fontId="11" fillId="0" borderId="0" xfId="0" applyNumberFormat="1" applyFont="1" applyBorder="1"/>
    <xf numFmtId="170" fontId="7" fillId="0" borderId="1" xfId="0" applyNumberFormat="1" applyFont="1" applyBorder="1"/>
    <xf numFmtId="37" fontId="14" fillId="0" borderId="0" xfId="0" applyNumberFormat="1" applyFont="1" applyAlignment="1">
      <alignment horizontal="center"/>
    </xf>
    <xf numFmtId="37" fontId="7" fillId="0" borderId="0" xfId="0" applyNumberFormat="1" applyFont="1" applyBorder="1"/>
    <xf numFmtId="0" fontId="19" fillId="0" borderId="0" xfId="0" applyFont="1" applyAlignment="1">
      <alignment horizontal="center"/>
    </xf>
    <xf numFmtId="0" fontId="7" fillId="0" borderId="1" xfId="0" applyFont="1" applyBorder="1"/>
    <xf numFmtId="0" fontId="6" fillId="0" borderId="1" xfId="0" applyFont="1" applyBorder="1"/>
    <xf numFmtId="170" fontId="6" fillId="0" borderId="0" xfId="0" applyNumberFormat="1" applyFont="1" applyBorder="1"/>
    <xf numFmtId="0" fontId="20" fillId="0" borderId="0" xfId="0" applyFont="1" applyBorder="1"/>
    <xf numFmtId="0" fontId="6" fillId="0" borderId="3" xfId="0" applyFont="1" applyBorder="1"/>
    <xf numFmtId="0" fontId="7" fillId="0" borderId="3" xfId="0" applyFont="1" applyBorder="1"/>
    <xf numFmtId="0" fontId="20" fillId="0" borderId="0" xfId="0" applyFont="1"/>
    <xf numFmtId="0" fontId="21" fillId="0" borderId="0" xfId="0" applyFont="1"/>
    <xf numFmtId="0" fontId="11" fillId="0" borderId="0" xfId="0" applyFont="1" applyAlignment="1">
      <alignment horizontal="right" vertical="justify"/>
    </xf>
    <xf numFmtId="39" fontId="6" fillId="0" borderId="0" xfId="0" applyNumberFormat="1" applyFont="1"/>
    <xf numFmtId="0" fontId="13" fillId="0" borderId="0" xfId="0" applyFont="1" applyAlignment="1">
      <alignment horizontal="left"/>
    </xf>
    <xf numFmtId="0" fontId="13" fillId="0" borderId="0" xfId="0" applyFont="1" applyAlignment="1"/>
    <xf numFmtId="37" fontId="11" fillId="0" borderId="2" xfId="0" applyNumberFormat="1" applyFont="1" applyBorder="1" applyAlignment="1">
      <alignment horizontal="right"/>
    </xf>
    <xf numFmtId="37" fontId="11" fillId="0" borderId="0" xfId="0" applyNumberFormat="1" applyFont="1" applyBorder="1" applyAlignment="1">
      <alignment horizontal="right"/>
    </xf>
    <xf numFmtId="0" fontId="11" fillId="0" borderId="0" xfId="0" applyFont="1" applyAlignment="1">
      <alignment horizontal="left"/>
    </xf>
    <xf numFmtId="37" fontId="11" fillId="0" borderId="3" xfId="0" applyNumberFormat="1" applyFont="1" applyBorder="1" applyAlignment="1">
      <alignment horizontal="right"/>
    </xf>
    <xf numFmtId="165" fontId="13" fillId="0" borderId="0" xfId="1" applyNumberFormat="1" applyFont="1" applyAlignment="1">
      <alignment horizontal="right"/>
    </xf>
    <xf numFmtId="165" fontId="13" fillId="0" borderId="0" xfId="0" applyNumberFormat="1" applyFont="1" applyAlignment="1">
      <alignment horizontal="right"/>
    </xf>
    <xf numFmtId="0" fontId="11" fillId="0" borderId="1" xfId="0" applyFont="1" applyBorder="1" applyAlignment="1">
      <alignment horizontal="right"/>
    </xf>
    <xf numFmtId="0" fontId="13" fillId="0" borderId="1" xfId="0" applyFont="1" applyBorder="1" applyAlignment="1">
      <alignment horizontal="right"/>
    </xf>
    <xf numFmtId="37" fontId="11" fillId="0" borderId="0" xfId="0" applyNumberFormat="1" applyFont="1"/>
    <xf numFmtId="3" fontId="13" fillId="0" borderId="0" xfId="0" applyNumberFormat="1" applyFont="1" applyAlignment="1">
      <alignment horizontal="right"/>
    </xf>
    <xf numFmtId="41" fontId="13" fillId="0" borderId="0" xfId="0" applyNumberFormat="1" applyFont="1" applyAlignment="1">
      <alignment horizontal="right"/>
    </xf>
    <xf numFmtId="0" fontId="11" fillId="0" borderId="2" xfId="0" applyFont="1" applyBorder="1" applyAlignment="1">
      <alignment horizontal="right"/>
    </xf>
    <xf numFmtId="3" fontId="11" fillId="0" borderId="0" xfId="0" applyNumberFormat="1" applyFont="1" applyBorder="1" applyAlignment="1">
      <alignment horizontal="right"/>
    </xf>
    <xf numFmtId="3" fontId="11" fillId="0" borderId="3" xfId="0" applyNumberFormat="1" applyFont="1" applyBorder="1" applyAlignment="1">
      <alignment horizontal="right"/>
    </xf>
    <xf numFmtId="41" fontId="11" fillId="0" borderId="0" xfId="0" applyNumberFormat="1" applyFont="1" applyBorder="1" applyAlignment="1">
      <alignment horizontal="right"/>
    </xf>
    <xf numFmtId="0" fontId="13" fillId="0" borderId="3" xfId="0" applyFont="1" applyBorder="1" applyAlignment="1">
      <alignment horizontal="right"/>
    </xf>
    <xf numFmtId="37" fontId="8" fillId="0" borderId="0" xfId="0" applyNumberFormat="1" applyFont="1"/>
    <xf numFmtId="0" fontId="22" fillId="0" borderId="0" xfId="0" applyFont="1" applyAlignment="1"/>
    <xf numFmtId="0" fontId="11" fillId="0" borderId="0" xfId="0" applyFont="1" applyAlignment="1"/>
    <xf numFmtId="0" fontId="7" fillId="0" borderId="0" xfId="0" applyFont="1" applyBorder="1"/>
    <xf numFmtId="41" fontId="11" fillId="0" borderId="0" xfId="0" applyNumberFormat="1" applyFont="1"/>
    <xf numFmtId="165" fontId="6" fillId="0" borderId="0" xfId="1" applyNumberFormat="1" applyFont="1" applyBorder="1"/>
    <xf numFmtId="41" fontId="13" fillId="0" borderId="0" xfId="0" applyNumberFormat="1" applyFont="1"/>
    <xf numFmtId="3" fontId="7" fillId="0" borderId="0" xfId="0" applyNumberFormat="1" applyFont="1" applyBorder="1"/>
    <xf numFmtId="165" fontId="6" fillId="0" borderId="0" xfId="1" applyNumberFormat="1" applyFont="1"/>
    <xf numFmtId="3" fontId="7" fillId="0" borderId="1" xfId="0" applyNumberFormat="1" applyFont="1" applyBorder="1"/>
    <xf numFmtId="165" fontId="7" fillId="0" borderId="0" xfId="0" applyNumberFormat="1" applyFont="1" applyBorder="1"/>
    <xf numFmtId="165" fontId="6" fillId="0" borderId="0" xfId="0" applyNumberFormat="1" applyFont="1" applyBorder="1"/>
    <xf numFmtId="3" fontId="7" fillId="0" borderId="0" xfId="0" applyNumberFormat="1" applyFont="1"/>
    <xf numFmtId="41" fontId="11" fillId="0" borderId="0" xfId="0" applyNumberFormat="1" applyFont="1" applyFill="1"/>
    <xf numFmtId="3" fontId="6" fillId="0" borderId="0" xfId="0" applyNumberFormat="1" applyFont="1" applyBorder="1"/>
    <xf numFmtId="41" fontId="11" fillId="0" borderId="0" xfId="0" quotePrefix="1" applyNumberFormat="1" applyFont="1" applyAlignment="1">
      <alignment horizontal="right"/>
    </xf>
    <xf numFmtId="0" fontId="7" fillId="0" borderId="2" xfId="0" applyFont="1" applyBorder="1"/>
    <xf numFmtId="41" fontId="13" fillId="0" borderId="2" xfId="0" applyNumberFormat="1" applyFont="1" applyBorder="1"/>
    <xf numFmtId="41" fontId="13" fillId="0" borderId="1" xfId="0" applyNumberFormat="1" applyFont="1" applyBorder="1"/>
    <xf numFmtId="41" fontId="11" fillId="0" borderId="0" xfId="0" applyNumberFormat="1" applyFont="1" applyBorder="1"/>
    <xf numFmtId="41" fontId="13" fillId="0" borderId="0" xfId="0" quotePrefix="1" applyNumberFormat="1" applyFont="1" applyBorder="1" applyAlignment="1">
      <alignment horizontal="right"/>
    </xf>
    <xf numFmtId="172" fontId="13" fillId="0" borderId="0" xfId="0" applyNumberFormat="1" applyFont="1" applyBorder="1"/>
    <xf numFmtId="172" fontId="13" fillId="0" borderId="2" xfId="0" applyNumberFormat="1" applyFont="1" applyBorder="1"/>
    <xf numFmtId="41" fontId="7" fillId="0" borderId="0" xfId="0" applyNumberFormat="1" applyFont="1" applyBorder="1"/>
    <xf numFmtId="41" fontId="6" fillId="0" borderId="0" xfId="0" applyNumberFormat="1" applyFont="1" applyBorder="1"/>
    <xf numFmtId="41" fontId="11" fillId="0" borderId="2" xfId="0" applyNumberFormat="1" applyFont="1" applyBorder="1"/>
    <xf numFmtId="0" fontId="6" fillId="0" borderId="2" xfId="0" applyFont="1" applyBorder="1"/>
    <xf numFmtId="37" fontId="7" fillId="0" borderId="1" xfId="0" applyNumberFormat="1" applyFont="1" applyBorder="1"/>
    <xf numFmtId="41" fontId="13" fillId="0" borderId="3" xfId="0" applyNumberFormat="1" applyFont="1" applyBorder="1"/>
    <xf numFmtId="37" fontId="14" fillId="0" borderId="0" xfId="0" applyNumberFormat="1" applyFont="1" applyBorder="1" applyAlignment="1">
      <alignment horizontal="center"/>
    </xf>
    <xf numFmtId="41" fontId="18" fillId="0" borderId="0" xfId="0" applyNumberFormat="1" applyFont="1" applyAlignment="1">
      <alignment horizontal="center"/>
    </xf>
    <xf numFmtId="41" fontId="7" fillId="0" borderId="1" xfId="0" quotePrefix="1" applyNumberFormat="1" applyFont="1" applyBorder="1" applyAlignment="1">
      <alignment horizontal="right"/>
    </xf>
    <xf numFmtId="165" fontId="7" fillId="0" borderId="3" xfId="1" applyNumberFormat="1" applyFont="1" applyBorder="1"/>
    <xf numFmtId="3" fontId="10" fillId="0" borderId="0" xfId="0" applyNumberFormat="1" applyFont="1"/>
    <xf numFmtId="0" fontId="23" fillId="0" borderId="0" xfId="0" applyFont="1"/>
    <xf numFmtId="0" fontId="4"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xf>
    <xf numFmtId="0" fontId="13" fillId="0" borderId="0" xfId="0" applyFont="1" applyAlignment="1">
      <alignment horizontal="left"/>
    </xf>
    <xf numFmtId="169" fontId="13" fillId="0" borderId="0" xfId="0" applyNumberFormat="1" applyFont="1" applyFill="1" applyBorder="1" applyAlignment="1">
      <alignment horizontal="justify"/>
    </xf>
    <xf numFmtId="0" fontId="4" fillId="0" borderId="0" xfId="0" applyFont="1" applyBorder="1" applyAlignment="1">
      <alignment horizontal="center"/>
    </xf>
    <xf numFmtId="0" fontId="11" fillId="0" borderId="0" xfId="0" applyFont="1" applyBorder="1" applyAlignment="1">
      <alignment horizontal="center"/>
    </xf>
    <xf numFmtId="0" fontId="6" fillId="0" borderId="0" xfId="0" applyFont="1" applyAlignment="1">
      <alignment horizontal="justify"/>
    </xf>
    <xf numFmtId="0" fontId="13" fillId="0" borderId="0" xfId="0" applyFont="1" applyBorder="1" applyAlignment="1">
      <alignment horizontal="justify"/>
    </xf>
    <xf numFmtId="0" fontId="9" fillId="0" borderId="0" xfId="0" applyFont="1" applyAlignment="1">
      <alignment horizontal="center"/>
    </xf>
    <xf numFmtId="0" fontId="13" fillId="0" borderId="0" xfId="0" applyFont="1" applyAlignment="1">
      <alignment horizontal="justify"/>
    </xf>
  </cellXfs>
  <cellStyles count="7">
    <cellStyle name="Comma" xfId="1" builtinId="3"/>
    <cellStyle name="Comma 2" xfId="6"/>
    <cellStyle name="Comma 3" xfId="2"/>
    <cellStyle name="Normal" xfId="0" builtinId="0"/>
    <cellStyle name="Normal 2" xfId="4"/>
    <cellStyle name="Normal 3" xfId="3"/>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50</xdr:row>
      <xdr:rowOff>142876</xdr:rowOff>
    </xdr:from>
    <xdr:to>
      <xdr:col>8</xdr:col>
      <xdr:colOff>16752</xdr:colOff>
      <xdr:row>62</xdr:row>
      <xdr:rowOff>142560</xdr:rowOff>
    </xdr:to>
    <xdr:pic>
      <xdr:nvPicPr>
        <xdr:cNvPr id="2" name="Picture 1"/>
        <xdr:cNvPicPr>
          <a:picLocks noChangeAspect="1"/>
        </xdr:cNvPicPr>
      </xdr:nvPicPr>
      <xdr:blipFill>
        <a:blip xmlns:r="http://schemas.openxmlformats.org/officeDocument/2006/relationships" r:embed="rId1"/>
        <a:stretch>
          <a:fillRect/>
        </a:stretch>
      </xdr:blipFill>
      <xdr:spPr>
        <a:xfrm>
          <a:off x="85725" y="8924926"/>
          <a:ext cx="5665077" cy="21904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41</xdr:row>
      <xdr:rowOff>167877</xdr:rowOff>
    </xdr:from>
    <xdr:to>
      <xdr:col>9</xdr:col>
      <xdr:colOff>606257</xdr:colOff>
      <xdr:row>50</xdr:row>
      <xdr:rowOff>19050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352426" y="7063977"/>
          <a:ext cx="5606881" cy="15656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Google%20Drive\PKF%20COMPANIES\CLSL\CLFS2019\CHRISLINE%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Google%20Drive\PKF%20COMPANIES\CLSL\CLFS2019\Provision.%20for%20impairment%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Cv"/>
      <sheetName val="cov"/>
      <sheetName val="con"/>
      <sheetName val="corp inf"/>
      <sheetName val="dir 1"/>
      <sheetName val="dir 2"/>
      <sheetName val="sofp"/>
      <sheetName val="soci"/>
      <sheetName val="socie"/>
      <sheetName val="socf"/>
      <sheetName val="n9-13"/>
      <sheetName val="n13c-13d"/>
      <sheetName val="n14"/>
      <sheetName val="n15-16"/>
      <sheetName val="n17-18"/>
      <sheetName val="n19PPE"/>
      <sheetName val="n9(2012)"/>
      <sheetName val="n8a"/>
      <sheetName val="n20-23"/>
      <sheetName val="n24-30"/>
      <sheetName val="n31"/>
      <sheetName val="n32-34"/>
      <sheetName val="23a"/>
      <sheetName val="23b"/>
      <sheetName val="n23c"/>
      <sheetName val="23d"/>
      <sheetName val="23e"/>
      <sheetName val="23e1"/>
      <sheetName val="n23f"/>
      <sheetName val="n23g"/>
      <sheetName val="23h"/>
      <sheetName val="23i"/>
      <sheetName val="23j"/>
      <sheetName val="23k"/>
      <sheetName val="24"/>
      <sheetName val="25"/>
      <sheetName val="sch1"/>
      <sheetName val="ETB 16"/>
      <sheetName val="EXTB 2013"/>
      <sheetName val="Ext.Balance2012"/>
      <sheetName val="JNS"/>
      <sheetName val="JV15"/>
      <sheetName val="tax"/>
      <sheetName val="ca16"/>
      <sheetName val="ca162"/>
      <sheetName val="ca2"/>
      <sheetName val="CA1"/>
      <sheetName val="pltrn09"/>
      <sheetName val="bstrn09"/>
      <sheetName val="bstrn08"/>
      <sheetName val="exttbl09"/>
      <sheetName val="exttbl09old"/>
      <sheetName val="n1"/>
      <sheetName val="ca"/>
      <sheetName val="Capital Allow."/>
      <sheetName val="Sheet1"/>
      <sheetName val="ext.bl"/>
      <sheetName val="Ext.B"/>
      <sheetName val="Journals"/>
      <sheetName val="DT14"/>
      <sheetName val="DT"/>
      <sheetName val="LFR COV"/>
      <sheetName val="content LF"/>
      <sheetName val="long form I"/>
      <sheetName val="long formII"/>
      <sheetName val="long form III"/>
      <sheetName val="long form IV"/>
      <sheetName val="Sheet3"/>
      <sheetName val="Sheet2"/>
      <sheetName val="Sheet5"/>
      <sheetName val="JOURNAL"/>
    </sheetNames>
    <sheetDataSet>
      <sheetData sheetId="0"/>
      <sheetData sheetId="1"/>
      <sheetData sheetId="2"/>
      <sheetData sheetId="3"/>
      <sheetData sheetId="4">
        <row r="1">
          <cell r="A1" t="str">
            <v>CHRISLINE FINANCIAL SERVICES LIMITED</v>
          </cell>
        </row>
      </sheetData>
      <sheetData sheetId="5">
        <row r="1">
          <cell r="A1" t="str">
            <v>CHRISLINE FINANCIAL SERVICES LIMITED</v>
          </cell>
        </row>
        <row r="50">
          <cell r="A50">
            <v>5</v>
          </cell>
        </row>
      </sheetData>
      <sheetData sheetId="6"/>
      <sheetData sheetId="7">
        <row r="1">
          <cell r="A1" t="str">
            <v>CHRISLINE FINANCIAL SERVICES LIMITED</v>
          </cell>
        </row>
      </sheetData>
      <sheetData sheetId="8">
        <row r="3">
          <cell r="A3" t="str">
            <v>FOR THE YEAR ENDED 31 DECEMBER 2019</v>
          </cell>
        </row>
        <row r="8">
          <cell r="F8">
            <v>5629126.79</v>
          </cell>
          <cell r="H8">
            <v>8155022</v>
          </cell>
        </row>
        <row r="15">
          <cell r="F15">
            <v>552754.19109000522</v>
          </cell>
          <cell r="H15">
            <v>340199</v>
          </cell>
        </row>
        <row r="28">
          <cell r="F28">
            <v>-1737703.1453414243</v>
          </cell>
          <cell r="H28">
            <v>2526865</v>
          </cell>
        </row>
        <row r="30">
          <cell r="F30">
            <v>-190543.09996512887</v>
          </cell>
        </row>
        <row r="31">
          <cell r="F31">
            <v>0</v>
          </cell>
        </row>
        <row r="34">
          <cell r="F34">
            <v>-1928246.2453065531</v>
          </cell>
          <cell r="H34">
            <v>1796926.6955500001</v>
          </cell>
        </row>
      </sheetData>
      <sheetData sheetId="9">
        <row r="1">
          <cell r="A1" t="str">
            <v>CHRISLINE FINANCIAL SERVICES LIMITED</v>
          </cell>
        </row>
        <row r="19">
          <cell r="M19">
            <v>-235165.42456857022</v>
          </cell>
        </row>
        <row r="22">
          <cell r="E22">
            <v>7000000</v>
          </cell>
          <cell r="G22">
            <v>4320881.3086649999</v>
          </cell>
          <cell r="I22">
            <v>558876.42456857022</v>
          </cell>
          <cell r="K22">
            <v>35088</v>
          </cell>
          <cell r="M22">
            <v>504999.31700987672</v>
          </cell>
        </row>
        <row r="42">
          <cell r="G42">
            <v>4320881.3086649999</v>
          </cell>
          <cell r="I42">
            <v>323711</v>
          </cell>
          <cell r="K42">
            <v>34094</v>
          </cell>
          <cell r="M42">
            <v>2668410.986885</v>
          </cell>
        </row>
      </sheetData>
      <sheetData sheetId="10"/>
      <sheetData sheetId="11">
        <row r="9">
          <cell r="B9">
            <v>8</v>
          </cell>
        </row>
        <row r="16">
          <cell r="K16">
            <v>5629126.79</v>
          </cell>
          <cell r="M16">
            <v>8155022</v>
          </cell>
        </row>
        <row r="19">
          <cell r="B19">
            <v>9</v>
          </cell>
        </row>
        <row r="21">
          <cell r="M21">
            <v>1286437</v>
          </cell>
        </row>
        <row r="24">
          <cell r="B24">
            <v>10</v>
          </cell>
        </row>
        <row r="27">
          <cell r="K27">
            <v>17086</v>
          </cell>
        </row>
        <row r="32">
          <cell r="K32">
            <v>552754.19109000522</v>
          </cell>
          <cell r="M32">
            <v>340199</v>
          </cell>
        </row>
        <row r="35">
          <cell r="B35">
            <v>11</v>
          </cell>
        </row>
        <row r="46">
          <cell r="K46">
            <v>335652</v>
          </cell>
        </row>
        <row r="50">
          <cell r="K50">
            <v>190543.09996512887</v>
          </cell>
          <cell r="M50">
            <v>603595.05444999994</v>
          </cell>
        </row>
        <row r="64">
          <cell r="I64">
            <v>-186136</v>
          </cell>
        </row>
        <row r="67">
          <cell r="F67">
            <v>-163655.41355000006</v>
          </cell>
          <cell r="M67">
            <v>-349791.41355000006</v>
          </cell>
        </row>
      </sheetData>
      <sheetData sheetId="12">
        <row r="24">
          <cell r="F24">
            <v>164766.62199999997</v>
          </cell>
          <cell r="K24">
            <v>0</v>
          </cell>
          <cell r="M24">
            <v>164766.62199999997</v>
          </cell>
        </row>
      </sheetData>
      <sheetData sheetId="13">
        <row r="16">
          <cell r="I16">
            <v>126405.4320348711</v>
          </cell>
          <cell r="K16">
            <v>-18373.468000000023</v>
          </cell>
        </row>
      </sheetData>
      <sheetData sheetId="14">
        <row r="7">
          <cell r="A7">
            <v>14</v>
          </cell>
        </row>
        <row r="11">
          <cell r="F11">
            <v>2915681</v>
          </cell>
          <cell r="H11">
            <v>1841604</v>
          </cell>
        </row>
        <row r="14">
          <cell r="A14">
            <v>15</v>
          </cell>
        </row>
        <row r="20">
          <cell r="F20">
            <v>6329061</v>
          </cell>
          <cell r="H20">
            <v>7333891</v>
          </cell>
        </row>
        <row r="36">
          <cell r="F36">
            <v>6273286</v>
          </cell>
          <cell r="H36">
            <v>7279441</v>
          </cell>
        </row>
      </sheetData>
      <sheetData sheetId="15">
        <row r="8">
          <cell r="A8">
            <v>16</v>
          </cell>
        </row>
        <row r="18">
          <cell r="F18">
            <v>10722416.064658575</v>
          </cell>
          <cell r="H18">
            <v>11784853</v>
          </cell>
        </row>
        <row r="46">
          <cell r="F46">
            <v>693518.12643142976</v>
          </cell>
          <cell r="H46">
            <v>572320</v>
          </cell>
        </row>
        <row r="49">
          <cell r="A49">
            <v>17</v>
          </cell>
        </row>
        <row r="51">
          <cell r="F51">
            <v>379188</v>
          </cell>
          <cell r="H51">
            <v>2303071</v>
          </cell>
        </row>
      </sheetData>
      <sheetData sheetId="16">
        <row r="6">
          <cell r="A6">
            <v>18</v>
          </cell>
        </row>
        <row r="17">
          <cell r="H17">
            <v>57035</v>
          </cell>
        </row>
        <row r="29">
          <cell r="N29">
            <v>177126</v>
          </cell>
        </row>
        <row r="37">
          <cell r="N37">
            <v>578900</v>
          </cell>
        </row>
        <row r="40">
          <cell r="N40">
            <v>698989</v>
          </cell>
        </row>
      </sheetData>
      <sheetData sheetId="17"/>
      <sheetData sheetId="18"/>
      <sheetData sheetId="19">
        <row r="8">
          <cell r="A8">
            <v>19</v>
          </cell>
        </row>
        <row r="19">
          <cell r="F19">
            <v>77848</v>
          </cell>
        </row>
        <row r="24">
          <cell r="F24" t="str">
            <v>0</v>
          </cell>
          <cell r="H24">
            <v>77847.599999999977</v>
          </cell>
        </row>
        <row r="26">
          <cell r="A26">
            <v>20</v>
          </cell>
        </row>
        <row r="32">
          <cell r="F32">
            <v>8265363</v>
          </cell>
          <cell r="H32">
            <v>8841415</v>
          </cell>
        </row>
        <row r="35">
          <cell r="A35">
            <v>21</v>
          </cell>
        </row>
        <row r="36">
          <cell r="F36">
            <v>176087</v>
          </cell>
          <cell r="H36">
            <v>66538</v>
          </cell>
        </row>
        <row r="40">
          <cell r="A40">
            <v>22</v>
          </cell>
          <cell r="F40">
            <v>375381</v>
          </cell>
          <cell r="H40">
            <v>117211</v>
          </cell>
        </row>
      </sheetData>
      <sheetData sheetId="20">
        <row r="7">
          <cell r="A7">
            <v>23</v>
          </cell>
        </row>
        <row r="15">
          <cell r="F15">
            <v>0</v>
          </cell>
          <cell r="H15">
            <v>648510</v>
          </cell>
        </row>
        <row r="20">
          <cell r="A20">
            <v>24</v>
          </cell>
        </row>
        <row r="40">
          <cell r="A40">
            <v>25</v>
          </cell>
        </row>
        <row r="45">
          <cell r="A45">
            <v>26</v>
          </cell>
        </row>
        <row r="51">
          <cell r="A51">
            <v>27</v>
          </cell>
        </row>
        <row r="58">
          <cell r="A58">
            <v>28</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0">
          <cell r="D50">
            <v>6007302</v>
          </cell>
          <cell r="F50">
            <v>4109599</v>
          </cell>
        </row>
      </sheetData>
      <sheetData sheetId="38">
        <row r="12">
          <cell r="N12">
            <v>331</v>
          </cell>
        </row>
        <row r="43">
          <cell r="G43">
            <v>331.25</v>
          </cell>
          <cell r="H43">
            <v>1325</v>
          </cell>
        </row>
        <row r="61">
          <cell r="K61">
            <v>1218764</v>
          </cell>
        </row>
        <row r="65">
          <cell r="L65">
            <v>17086</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Investment"/>
      <sheetName val="inv"/>
      <sheetName val="Sheet12"/>
      <sheetName val="Sheet9"/>
      <sheetName val="Sheet10"/>
      <sheetName val="Sheet11"/>
      <sheetName val="Sheet8"/>
      <sheetName val="Sheet7"/>
      <sheetName val="Sheet1"/>
      <sheetName val="Sheet3"/>
      <sheetName val="Sheet2"/>
      <sheetName val="Sheet4"/>
      <sheetName val="Sheet6"/>
      <sheetName val="CRR"/>
      <sheetName val="Sheet5"/>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64">
          <cell r="G164">
            <v>5739406.4000000004</v>
          </cell>
        </row>
      </sheetData>
      <sheetData sheetId="13">
        <row r="393">
          <cell r="B393">
            <v>2517256.09</v>
          </cell>
        </row>
      </sheetData>
      <sheetData sheetId="14">
        <row r="38">
          <cell r="F38">
            <v>235165.42456857022</v>
          </cell>
        </row>
      </sheetData>
      <sheetData sheetId="15">
        <row r="66">
          <cell r="H66">
            <v>2146114.5699999998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5"/>
  <sheetViews>
    <sheetView topLeftCell="A39" workbookViewId="0">
      <selection activeCell="I52" sqref="I52"/>
    </sheetView>
  </sheetViews>
  <sheetFormatPr defaultRowHeight="15" x14ac:dyDescent="0.2"/>
  <cols>
    <col min="1" max="1" width="4.42578125" style="5" customWidth="1"/>
    <col min="2" max="2" width="40.28515625" style="5" customWidth="1"/>
    <col min="3" max="3" width="8.28515625" style="5" customWidth="1"/>
    <col min="4" max="4" width="6.28515625" style="100" customWidth="1"/>
    <col min="5" max="5" width="12.5703125" style="63" customWidth="1"/>
    <col min="6" max="6" width="0.5703125" style="5" customWidth="1"/>
    <col min="7" max="7" width="12.85546875" style="5" customWidth="1"/>
    <col min="8" max="8" width="0.7109375" style="5" customWidth="1"/>
    <col min="9" max="9" width="14.28515625" style="5" customWidth="1"/>
    <col min="10" max="10" width="19.140625" style="5" customWidth="1"/>
    <col min="11" max="11" width="17.7109375" style="5" customWidth="1"/>
    <col min="12" max="12" width="14.28515625" style="5" customWidth="1"/>
    <col min="13" max="16384" width="9.140625" style="5"/>
  </cols>
  <sheetData>
    <row r="1" spans="1:10" ht="15.75" x14ac:dyDescent="0.25">
      <c r="A1" s="185" t="s">
        <v>38</v>
      </c>
      <c r="B1" s="185"/>
      <c r="C1" s="185"/>
      <c r="D1" s="185"/>
      <c r="E1" s="185"/>
      <c r="F1" s="185"/>
      <c r="G1" s="185"/>
      <c r="H1" s="185"/>
    </row>
    <row r="2" spans="1:10" x14ac:dyDescent="0.25">
      <c r="A2" s="186" t="s">
        <v>39</v>
      </c>
      <c r="B2" s="186"/>
      <c r="C2" s="186"/>
      <c r="D2" s="186"/>
      <c r="E2" s="186"/>
      <c r="F2" s="186"/>
      <c r="G2" s="186"/>
      <c r="H2" s="186"/>
    </row>
    <row r="3" spans="1:10" ht="15.75" x14ac:dyDescent="0.25">
      <c r="A3" s="186" t="s">
        <v>40</v>
      </c>
      <c r="B3" s="186"/>
      <c r="C3" s="186"/>
      <c r="D3" s="186"/>
      <c r="E3" s="186"/>
      <c r="F3" s="186"/>
      <c r="G3" s="186"/>
      <c r="H3" s="186"/>
      <c r="I3" s="55"/>
    </row>
    <row r="4" spans="1:10" x14ac:dyDescent="0.25">
      <c r="B4" s="56"/>
      <c r="C4" s="56"/>
      <c r="D4" s="57"/>
      <c r="E4" s="11"/>
      <c r="F4" s="56"/>
      <c r="G4" s="58"/>
      <c r="H4" s="56"/>
    </row>
    <row r="5" spans="1:10" x14ac:dyDescent="0.25">
      <c r="D5" s="56" t="s">
        <v>41</v>
      </c>
      <c r="E5" s="11">
        <v>2019</v>
      </c>
      <c r="F5" s="56"/>
      <c r="G5" s="59">
        <v>2018</v>
      </c>
      <c r="H5" s="7"/>
    </row>
    <row r="6" spans="1:10" x14ac:dyDescent="0.25">
      <c r="D6" s="60"/>
      <c r="E6" s="61" t="s">
        <v>6</v>
      </c>
      <c r="F6" s="62"/>
      <c r="G6" s="61" t="s">
        <v>6</v>
      </c>
      <c r="H6" s="62"/>
    </row>
    <row r="7" spans="1:10" ht="14.25" x14ac:dyDescent="0.2">
      <c r="D7" s="60"/>
      <c r="F7" s="62"/>
      <c r="G7" s="64"/>
      <c r="H7" s="62"/>
    </row>
    <row r="8" spans="1:10" x14ac:dyDescent="0.25">
      <c r="B8" s="44" t="s">
        <v>42</v>
      </c>
      <c r="D8" s="60"/>
      <c r="F8" s="62"/>
      <c r="G8" s="62"/>
      <c r="H8" s="62"/>
    </row>
    <row r="9" spans="1:10" x14ac:dyDescent="0.25">
      <c r="B9" s="44"/>
      <c r="D9" s="60"/>
      <c r="F9" s="62"/>
      <c r="G9" s="62"/>
      <c r="H9" s="62"/>
    </row>
    <row r="10" spans="1:10" x14ac:dyDescent="0.25">
      <c r="B10" s="8" t="s">
        <v>43</v>
      </c>
      <c r="D10" s="65">
        <f>'[1]n15-16'!A7</f>
        <v>14</v>
      </c>
      <c r="E10" s="66">
        <f>'[1]n15-16'!F11</f>
        <v>2915681</v>
      </c>
      <c r="F10" s="67"/>
      <c r="G10" s="68">
        <f>'[1]n15-16'!H11</f>
        <v>1841604</v>
      </c>
      <c r="H10" s="67"/>
      <c r="J10" s="69"/>
    </row>
    <row r="11" spans="1:10" x14ac:dyDescent="0.25">
      <c r="B11" s="8" t="s">
        <v>44</v>
      </c>
      <c r="D11" s="65">
        <f>'[1]n15-16'!A14</f>
        <v>15</v>
      </c>
      <c r="E11" s="66">
        <f>'[1]n15-16'!F20</f>
        <v>6329061</v>
      </c>
      <c r="F11" s="67"/>
      <c r="G11" s="68">
        <f>'[1]n15-16'!H20</f>
        <v>7333891</v>
      </c>
      <c r="H11" s="67"/>
      <c r="I11" s="69"/>
      <c r="J11" s="69"/>
    </row>
    <row r="12" spans="1:10" x14ac:dyDescent="0.25">
      <c r="B12" s="8" t="s">
        <v>45</v>
      </c>
      <c r="D12" s="65">
        <f>'[1]n17-18'!A8</f>
        <v>16</v>
      </c>
      <c r="E12" s="66">
        <f>'[1]n17-18'!F18</f>
        <v>10722416.064658575</v>
      </c>
      <c r="F12" s="67"/>
      <c r="G12" s="68">
        <f>'[1]n17-18'!H18</f>
        <v>11784853</v>
      </c>
      <c r="H12" s="67"/>
      <c r="I12" s="69"/>
      <c r="J12" s="69"/>
    </row>
    <row r="13" spans="1:10" x14ac:dyDescent="0.25">
      <c r="B13" s="8" t="s">
        <v>46</v>
      </c>
      <c r="D13" s="65">
        <f>'[1]n17-18'!A49</f>
        <v>17</v>
      </c>
      <c r="E13" s="66">
        <f>'[1]n17-18'!F51</f>
        <v>379188</v>
      </c>
      <c r="F13" s="67"/>
      <c r="G13" s="68">
        <f>'[1]n17-18'!H51</f>
        <v>2303071</v>
      </c>
      <c r="H13" s="67"/>
      <c r="I13" s="69"/>
      <c r="J13" s="69"/>
    </row>
    <row r="14" spans="1:10" x14ac:dyDescent="0.25">
      <c r="B14" s="5" t="s">
        <v>47</v>
      </c>
      <c r="D14" s="60" t="s">
        <v>48</v>
      </c>
      <c r="E14" s="70">
        <f>-'[1]n9-13'!M67</f>
        <v>349791.41355000006</v>
      </c>
      <c r="F14" s="67"/>
      <c r="G14" s="68">
        <f>-'[1]n9-13'!F67</f>
        <v>163655.41355000006</v>
      </c>
      <c r="H14" s="71">
        <v>-1086957</v>
      </c>
      <c r="J14" s="69"/>
    </row>
    <row r="15" spans="1:10" x14ac:dyDescent="0.25">
      <c r="B15" s="5" t="s">
        <v>49</v>
      </c>
      <c r="D15" s="60" t="s">
        <v>50</v>
      </c>
      <c r="E15" s="66">
        <f>[1]n14!I16</f>
        <v>126405.4320348711</v>
      </c>
      <c r="F15" s="67"/>
      <c r="G15" s="68">
        <v>0</v>
      </c>
      <c r="H15" s="71"/>
      <c r="J15" s="69"/>
    </row>
    <row r="16" spans="1:10" x14ac:dyDescent="0.25">
      <c r="B16" s="8" t="s">
        <v>51</v>
      </c>
      <c r="D16" s="60">
        <f>[1]n19PPE!A6</f>
        <v>18</v>
      </c>
      <c r="E16" s="66">
        <f>[1]n19PPE!N37</f>
        <v>578900</v>
      </c>
      <c r="F16" s="56"/>
      <c r="G16" s="68">
        <f>[1]n19PPE!N40</f>
        <v>698989</v>
      </c>
      <c r="H16" s="56"/>
      <c r="J16" s="69"/>
    </row>
    <row r="17" spans="2:10" x14ac:dyDescent="0.25">
      <c r="B17" s="8" t="s">
        <v>52</v>
      </c>
      <c r="D17" s="60">
        <f>'[1]n20-23'!A8</f>
        <v>19</v>
      </c>
      <c r="E17" s="66" t="str">
        <f>'[1]n20-23'!F24</f>
        <v>0</v>
      </c>
      <c r="F17" s="56"/>
      <c r="G17" s="68">
        <f>'[1]n20-23'!H24</f>
        <v>77847.599999999977</v>
      </c>
      <c r="H17" s="56"/>
      <c r="J17" s="69"/>
    </row>
    <row r="18" spans="2:10" x14ac:dyDescent="0.25">
      <c r="B18" s="8"/>
      <c r="D18" s="60"/>
      <c r="E18" s="72"/>
      <c r="F18" s="56"/>
      <c r="G18" s="73"/>
      <c r="H18" s="56">
        <v>774003</v>
      </c>
      <c r="J18" s="69"/>
    </row>
    <row r="19" spans="2:10" x14ac:dyDescent="0.25">
      <c r="B19" s="44" t="s">
        <v>53</v>
      </c>
      <c r="D19" s="60"/>
      <c r="E19" s="74">
        <f>SUM(E10:E18)-1</f>
        <v>21401441.910243448</v>
      </c>
      <c r="F19" s="56"/>
      <c r="G19" s="75">
        <f>SUM(G10:G18)</f>
        <v>24203911.013550002</v>
      </c>
      <c r="H19" s="56">
        <v>-45897</v>
      </c>
      <c r="J19" s="69"/>
    </row>
    <row r="20" spans="2:10" ht="15.75" thickBot="1" x14ac:dyDescent="0.3">
      <c r="B20" s="44"/>
      <c r="D20" s="60"/>
      <c r="E20" s="76"/>
      <c r="F20" s="56"/>
      <c r="G20" s="77"/>
      <c r="H20" s="56">
        <v>-18343</v>
      </c>
      <c r="J20" s="69"/>
    </row>
    <row r="21" spans="2:10" ht="15.75" thickTop="1" x14ac:dyDescent="0.25">
      <c r="B21" s="44"/>
      <c r="D21" s="60"/>
      <c r="F21" s="56"/>
      <c r="G21" s="11"/>
      <c r="H21" s="56">
        <v>-368971</v>
      </c>
      <c r="J21" s="69"/>
    </row>
    <row r="22" spans="2:10" x14ac:dyDescent="0.25">
      <c r="B22" s="9" t="s">
        <v>54</v>
      </c>
      <c r="D22" s="60"/>
      <c r="F22" s="56"/>
      <c r="G22" s="11"/>
      <c r="H22" s="56">
        <f>SUM(H18:H21)</f>
        <v>340792</v>
      </c>
      <c r="J22" s="69"/>
    </row>
    <row r="23" spans="2:10" x14ac:dyDescent="0.25">
      <c r="B23" s="9"/>
      <c r="D23" s="60"/>
      <c r="F23" s="56"/>
      <c r="G23" s="11"/>
      <c r="H23" s="56"/>
      <c r="J23" s="69"/>
    </row>
    <row r="24" spans="2:10" x14ac:dyDescent="0.25">
      <c r="B24" s="9" t="s">
        <v>55</v>
      </c>
      <c r="D24" s="60"/>
      <c r="F24" s="56"/>
      <c r="G24" s="11"/>
      <c r="H24" s="56"/>
      <c r="J24" s="69"/>
    </row>
    <row r="25" spans="2:10" x14ac:dyDescent="0.25">
      <c r="B25" s="5" t="s">
        <v>56</v>
      </c>
      <c r="D25" s="60">
        <f>'[1]n20-23'!A26</f>
        <v>20</v>
      </c>
      <c r="E25" s="66">
        <f>'[1]n20-23'!F32</f>
        <v>8265363</v>
      </c>
      <c r="F25" s="56"/>
      <c r="G25" s="68">
        <f>'[1]n20-23'!H32</f>
        <v>8841415</v>
      </c>
      <c r="H25" s="56">
        <v>1041462</v>
      </c>
      <c r="I25" s="69"/>
      <c r="J25" s="69"/>
    </row>
    <row r="26" spans="2:10" x14ac:dyDescent="0.25">
      <c r="B26" s="5" t="s">
        <v>57</v>
      </c>
      <c r="D26" s="60">
        <f>'[1]n20-23'!A35</f>
        <v>21</v>
      </c>
      <c r="E26" s="66">
        <f>'[1]n20-23'!F36</f>
        <v>176087</v>
      </c>
      <c r="F26" s="67"/>
      <c r="G26" s="68">
        <f>'[1]n20-23'!H36</f>
        <v>66538</v>
      </c>
      <c r="H26" s="71">
        <f>SUM(H22:H25)</f>
        <v>1382254</v>
      </c>
      <c r="I26" s="69"/>
      <c r="J26" s="69"/>
    </row>
    <row r="27" spans="2:10" x14ac:dyDescent="0.25">
      <c r="B27" s="5" t="s">
        <v>49</v>
      </c>
      <c r="D27" s="60" t="s">
        <v>50</v>
      </c>
      <c r="E27" s="66">
        <v>0</v>
      </c>
      <c r="F27" s="67"/>
      <c r="G27" s="68">
        <f>-[1]n14!K16</f>
        <v>18373.468000000023</v>
      </c>
      <c r="H27" s="71"/>
      <c r="I27" s="69"/>
      <c r="J27" s="69"/>
    </row>
    <row r="28" spans="2:10" x14ac:dyDescent="0.25">
      <c r="B28" s="5" t="s">
        <v>58</v>
      </c>
      <c r="D28" s="60" t="s">
        <v>59</v>
      </c>
      <c r="E28" s="66">
        <f>'[1]n13c-13d'!M24</f>
        <v>164766.62199999997</v>
      </c>
      <c r="F28" s="67"/>
      <c r="G28" s="68">
        <f>'[1]n13c-13d'!F24</f>
        <v>164766.62199999997</v>
      </c>
      <c r="H28" s="71"/>
      <c r="I28" s="69"/>
      <c r="J28" s="69"/>
    </row>
    <row r="29" spans="2:10" x14ac:dyDescent="0.25">
      <c r="B29" s="5" t="s">
        <v>60</v>
      </c>
      <c r="D29" s="60">
        <f>'[1]n20-23'!A40</f>
        <v>22</v>
      </c>
      <c r="E29" s="70">
        <f>'[1]n20-23'!F40</f>
        <v>375381</v>
      </c>
      <c r="F29" s="67"/>
      <c r="G29" s="68">
        <f>'[1]n20-23'!H40</f>
        <v>117211</v>
      </c>
      <c r="H29" s="71">
        <f>SUM(H26:H28)</f>
        <v>1382254</v>
      </c>
      <c r="I29" s="69"/>
      <c r="J29" s="69"/>
    </row>
    <row r="30" spans="2:10" x14ac:dyDescent="0.25">
      <c r="B30" s="5" t="s">
        <v>61</v>
      </c>
      <c r="D30" s="60">
        <f>'[1]n24-30'!A7</f>
        <v>23</v>
      </c>
      <c r="E30" s="66">
        <f>'[1]n24-30'!F15</f>
        <v>0</v>
      </c>
      <c r="F30" s="67"/>
      <c r="G30" s="68">
        <f>'[1]n24-30'!H15</f>
        <v>648510</v>
      </c>
      <c r="H30" s="4"/>
      <c r="J30" s="69"/>
    </row>
    <row r="31" spans="2:10" x14ac:dyDescent="0.25">
      <c r="D31" s="60"/>
      <c r="E31" s="66"/>
      <c r="F31" s="67"/>
      <c r="G31" s="68"/>
      <c r="H31" s="4"/>
      <c r="J31" s="69"/>
    </row>
    <row r="32" spans="2:10" x14ac:dyDescent="0.25">
      <c r="B32" s="44" t="s">
        <v>62</v>
      </c>
      <c r="D32" s="65"/>
      <c r="E32" s="78">
        <f>SUM(E25:E30)</f>
        <v>8981597.6219999995</v>
      </c>
      <c r="F32" s="67"/>
      <c r="G32" s="79">
        <f>SUM(G25:G30)</f>
        <v>9856814.0899999999</v>
      </c>
      <c r="H32" s="67"/>
      <c r="I32" s="69"/>
      <c r="J32" s="69"/>
    </row>
    <row r="33" spans="2:12" ht="5.25" customHeight="1" x14ac:dyDescent="0.2">
      <c r="D33" s="57"/>
      <c r="E33" s="80"/>
      <c r="G33" s="81"/>
      <c r="H33" s="28"/>
      <c r="J33" s="69"/>
    </row>
    <row r="34" spans="2:12" ht="5.25" customHeight="1" x14ac:dyDescent="0.2">
      <c r="D34" s="57"/>
      <c r="E34" s="82"/>
      <c r="G34" s="63"/>
      <c r="H34" s="28"/>
      <c r="J34" s="69"/>
    </row>
    <row r="35" spans="2:12" x14ac:dyDescent="0.25">
      <c r="B35" s="44" t="s">
        <v>63</v>
      </c>
      <c r="D35" s="57"/>
      <c r="G35" s="63"/>
      <c r="J35" s="69"/>
    </row>
    <row r="36" spans="2:12" ht="11.25" customHeight="1" x14ac:dyDescent="0.2">
      <c r="D36" s="57"/>
      <c r="G36" s="63"/>
      <c r="J36" s="69"/>
    </row>
    <row r="37" spans="2:12" x14ac:dyDescent="0.25">
      <c r="B37" s="8" t="s">
        <v>64</v>
      </c>
      <c r="D37" s="65">
        <f>'[1]n24-30'!A20</f>
        <v>24</v>
      </c>
      <c r="E37" s="66">
        <f>[1]socie!E22</f>
        <v>7000000</v>
      </c>
      <c r="F37" s="83"/>
      <c r="G37" s="68">
        <v>7000000</v>
      </c>
      <c r="H37" s="83"/>
      <c r="J37" s="69"/>
    </row>
    <row r="38" spans="2:12" x14ac:dyDescent="0.25">
      <c r="B38" s="5" t="s">
        <v>65</v>
      </c>
      <c r="D38" s="65">
        <f>'[1]n24-30'!A40</f>
        <v>25</v>
      </c>
      <c r="E38" s="66">
        <f>[1]socie!I22</f>
        <v>558876.42456857022</v>
      </c>
      <c r="F38" s="83"/>
      <c r="G38" s="68">
        <f>[1]socie!I42</f>
        <v>323711</v>
      </c>
      <c r="H38" s="83"/>
      <c r="J38" s="69"/>
    </row>
    <row r="39" spans="2:12" x14ac:dyDescent="0.25">
      <c r="B39" s="8" t="s">
        <v>66</v>
      </c>
      <c r="D39" s="65">
        <f>'[1]n24-30'!A45</f>
        <v>26</v>
      </c>
      <c r="E39" s="66">
        <f>[1]socie!G22</f>
        <v>4320881.3086649999</v>
      </c>
      <c r="F39" s="83"/>
      <c r="G39" s="68">
        <f>[1]socie!G42</f>
        <v>4320881.3086649999</v>
      </c>
      <c r="H39" s="83"/>
      <c r="J39" s="69"/>
      <c r="K39" s="69"/>
    </row>
    <row r="40" spans="2:12" x14ac:dyDescent="0.25">
      <c r="B40" s="8" t="s">
        <v>67</v>
      </c>
      <c r="D40" s="65">
        <f>'[1]n24-30'!A51</f>
        <v>27</v>
      </c>
      <c r="E40" s="66">
        <f>[1]socie!K22</f>
        <v>35088</v>
      </c>
      <c r="F40" s="83"/>
      <c r="G40" s="68">
        <f>[1]socie!K42</f>
        <v>34094</v>
      </c>
      <c r="H40" s="83"/>
      <c r="J40" s="69"/>
    </row>
    <row r="41" spans="2:12" x14ac:dyDescent="0.25">
      <c r="B41" s="8" t="s">
        <v>68</v>
      </c>
      <c r="D41" s="65">
        <f>'[1]n24-30'!A58</f>
        <v>28</v>
      </c>
      <c r="E41" s="66">
        <f>[1]socie!M22</f>
        <v>504999.31700987672</v>
      </c>
      <c r="F41" s="83"/>
      <c r="G41" s="68">
        <f>[1]socie!M42</f>
        <v>2668410.986885</v>
      </c>
      <c r="H41" s="84"/>
      <c r="J41" s="69"/>
    </row>
    <row r="42" spans="2:12" ht="5.25" customHeight="1" x14ac:dyDescent="0.25">
      <c r="B42" s="8"/>
      <c r="D42" s="65"/>
      <c r="E42" s="85"/>
      <c r="F42" s="83"/>
      <c r="G42" s="68"/>
      <c r="H42" s="84"/>
      <c r="J42" s="69"/>
    </row>
    <row r="43" spans="2:12" ht="7.5" customHeight="1" x14ac:dyDescent="0.25">
      <c r="B43" s="9"/>
      <c r="D43" s="65"/>
      <c r="E43" s="72"/>
      <c r="F43" s="83"/>
      <c r="G43" s="79"/>
      <c r="H43" s="84"/>
      <c r="J43" s="69"/>
    </row>
    <row r="44" spans="2:12" x14ac:dyDescent="0.25">
      <c r="B44" s="44" t="s">
        <v>69</v>
      </c>
      <c r="D44" s="60"/>
      <c r="E44" s="74">
        <f>SUM(E37:E43)-1</f>
        <v>12419844.050243448</v>
      </c>
      <c r="F44" s="62"/>
      <c r="G44" s="86">
        <f>SUM(G37:G43)</f>
        <v>14347097.29555</v>
      </c>
      <c r="H44" s="87"/>
      <c r="J44" s="69"/>
      <c r="K44" s="69"/>
      <c r="L44" s="69"/>
    </row>
    <row r="45" spans="2:12" ht="5.25" customHeight="1" x14ac:dyDescent="0.25">
      <c r="B45" s="44"/>
      <c r="D45" s="60"/>
      <c r="E45" s="88"/>
      <c r="F45" s="62"/>
      <c r="G45" s="81"/>
      <c r="H45" s="87"/>
      <c r="J45" s="69"/>
    </row>
    <row r="46" spans="2:12" x14ac:dyDescent="0.25">
      <c r="D46" s="60"/>
      <c r="E46" s="85"/>
      <c r="F46" s="62"/>
      <c r="G46" s="63"/>
      <c r="H46" s="62"/>
      <c r="J46" s="69"/>
    </row>
    <row r="47" spans="2:12" x14ac:dyDescent="0.25">
      <c r="B47" s="44" t="s">
        <v>70</v>
      </c>
      <c r="D47" s="60"/>
      <c r="E47" s="66">
        <f>E32+E44</f>
        <v>21401441.672243446</v>
      </c>
      <c r="F47" s="89"/>
      <c r="G47" s="90">
        <f>G32+G44</f>
        <v>24203911.38555</v>
      </c>
      <c r="H47" s="91"/>
      <c r="J47" s="69"/>
    </row>
    <row r="48" spans="2:12" ht="5.25" customHeight="1" thickBot="1" x14ac:dyDescent="0.3">
      <c r="B48" s="44"/>
      <c r="D48" s="60"/>
      <c r="E48" s="92"/>
      <c r="F48" s="89"/>
      <c r="G48" s="93"/>
      <c r="H48" s="91"/>
    </row>
    <row r="49" spans="2:8" thickTop="1" x14ac:dyDescent="0.2">
      <c r="D49" s="60"/>
      <c r="E49" s="90"/>
    </row>
    <row r="50" spans="2:8" ht="14.25" x14ac:dyDescent="0.2">
      <c r="D50" s="60"/>
      <c r="E50" s="94">
        <f>E19-E47</f>
        <v>0.23800000175833702</v>
      </c>
      <c r="F50" s="94">
        <f>F19-F47</f>
        <v>0</v>
      </c>
      <c r="G50" s="94">
        <f>G19-G47</f>
        <v>-0.37199999764561653</v>
      </c>
      <c r="H50" s="94">
        <f>H19-H47</f>
        <v>-45897</v>
      </c>
    </row>
    <row r="51" spans="2:8" ht="14.25" x14ac:dyDescent="0.2">
      <c r="D51" s="60"/>
      <c r="E51" s="94"/>
      <c r="F51" s="94"/>
      <c r="G51" s="94"/>
      <c r="H51" s="94"/>
    </row>
    <row r="52" spans="2:8" x14ac:dyDescent="0.25">
      <c r="B52" s="9" t="s">
        <v>71</v>
      </c>
      <c r="D52" s="57"/>
      <c r="E52" s="89"/>
      <c r="F52" s="62"/>
      <c r="H52" s="62"/>
    </row>
    <row r="53" spans="2:8" ht="14.25" x14ac:dyDescent="0.2">
      <c r="D53" s="57"/>
      <c r="E53" s="95"/>
      <c r="G53" s="1"/>
    </row>
    <row r="54" spans="2:8" ht="14.25" x14ac:dyDescent="0.2">
      <c r="D54" s="57"/>
      <c r="E54" s="96"/>
      <c r="G54" s="97"/>
    </row>
    <row r="55" spans="2:8" x14ac:dyDescent="0.25">
      <c r="B55" s="9" t="s">
        <v>72</v>
      </c>
      <c r="D55" s="98"/>
      <c r="E55" s="96"/>
      <c r="G55" s="8"/>
      <c r="H55" s="9"/>
    </row>
    <row r="56" spans="2:8" ht="14.25" x14ac:dyDescent="0.2">
      <c r="D56" s="57"/>
    </row>
    <row r="57" spans="2:8" ht="14.25" x14ac:dyDescent="0.2">
      <c r="D57" s="57"/>
      <c r="G57" s="99"/>
    </row>
    <row r="58" spans="2:8" ht="14.25" x14ac:dyDescent="0.2">
      <c r="D58" s="57"/>
    </row>
    <row r="59" spans="2:8" ht="14.25" x14ac:dyDescent="0.2">
      <c r="D59" s="57"/>
    </row>
    <row r="60" spans="2:8" ht="14.25" x14ac:dyDescent="0.2">
      <c r="D60" s="57"/>
    </row>
    <row r="61" spans="2:8" ht="14.25" x14ac:dyDescent="0.2">
      <c r="D61" s="57"/>
    </row>
    <row r="62" spans="2:8" ht="14.25" x14ac:dyDescent="0.2">
      <c r="D62" s="57"/>
    </row>
    <row r="63" spans="2:8" ht="14.25" x14ac:dyDescent="0.2">
      <c r="D63" s="57"/>
    </row>
    <row r="64" spans="2:8" ht="14.25" x14ac:dyDescent="0.2">
      <c r="D64" s="5"/>
      <c r="E64" s="5"/>
    </row>
    <row r="65" spans="4:5" ht="14.25" x14ac:dyDescent="0.2">
      <c r="D65" s="5"/>
      <c r="E65" s="5"/>
    </row>
    <row r="66" spans="4:5" ht="14.25" x14ac:dyDescent="0.2">
      <c r="D66" s="5"/>
      <c r="E66" s="5"/>
    </row>
    <row r="67" spans="4:5" ht="14.25" x14ac:dyDescent="0.2">
      <c r="D67" s="5"/>
      <c r="E67" s="5"/>
    </row>
    <row r="68" spans="4:5" ht="14.25" x14ac:dyDescent="0.2">
      <c r="D68" s="5"/>
      <c r="E68" s="5"/>
    </row>
    <row r="69" spans="4:5" ht="14.25" x14ac:dyDescent="0.2">
      <c r="D69" s="5"/>
      <c r="E69" s="5"/>
    </row>
    <row r="70" spans="4:5" ht="14.25" x14ac:dyDescent="0.2">
      <c r="D70" s="5"/>
      <c r="E70" s="5"/>
    </row>
    <row r="71" spans="4:5" ht="14.25" x14ac:dyDescent="0.2">
      <c r="D71" s="5"/>
      <c r="E71" s="5"/>
    </row>
    <row r="72" spans="4:5" ht="14.25" x14ac:dyDescent="0.2">
      <c r="D72" s="5"/>
      <c r="E72" s="5"/>
    </row>
    <row r="73" spans="4:5" ht="14.25" x14ac:dyDescent="0.2">
      <c r="D73" s="5"/>
      <c r="E73" s="5"/>
    </row>
    <row r="74" spans="4:5" ht="14.25" x14ac:dyDescent="0.2">
      <c r="D74" s="5"/>
      <c r="E74" s="5"/>
    </row>
    <row r="75" spans="4:5" ht="14.25" x14ac:dyDescent="0.2">
      <c r="D75" s="5"/>
      <c r="E75" s="5"/>
    </row>
    <row r="76" spans="4:5" ht="14.25" x14ac:dyDescent="0.2">
      <c r="D76" s="5"/>
      <c r="E76" s="5"/>
    </row>
    <row r="77" spans="4:5" ht="14.25" x14ac:dyDescent="0.2">
      <c r="D77" s="5"/>
      <c r="E77" s="5"/>
    </row>
    <row r="78" spans="4:5" ht="14.25" x14ac:dyDescent="0.2">
      <c r="D78" s="5"/>
      <c r="E78" s="5"/>
    </row>
    <row r="79" spans="4:5" ht="14.25" x14ac:dyDescent="0.2">
      <c r="D79" s="5"/>
      <c r="E79" s="5"/>
    </row>
    <row r="80" spans="4:5" ht="14.25" x14ac:dyDescent="0.2">
      <c r="D80" s="5"/>
      <c r="E80" s="5"/>
    </row>
    <row r="81" spans="4:5" ht="14.25" x14ac:dyDescent="0.2">
      <c r="D81" s="5"/>
      <c r="E81" s="5"/>
    </row>
    <row r="82" spans="4:5" ht="14.25" x14ac:dyDescent="0.2">
      <c r="D82" s="5"/>
      <c r="E82" s="5"/>
    </row>
    <row r="83" spans="4:5" ht="14.25" x14ac:dyDescent="0.2">
      <c r="D83" s="5"/>
      <c r="E83" s="5"/>
    </row>
    <row r="84" spans="4:5" ht="14.25" x14ac:dyDescent="0.2">
      <c r="D84" s="5"/>
      <c r="E84" s="5"/>
    </row>
    <row r="85" spans="4:5" ht="14.25" x14ac:dyDescent="0.2">
      <c r="D85" s="5"/>
      <c r="E85" s="5"/>
    </row>
    <row r="86" spans="4:5" ht="14.25" x14ac:dyDescent="0.2">
      <c r="D86" s="5"/>
      <c r="E86" s="5"/>
    </row>
    <row r="87" spans="4:5" ht="14.25" x14ac:dyDescent="0.2">
      <c r="D87" s="5"/>
      <c r="E87" s="5"/>
    </row>
    <row r="88" spans="4:5" ht="14.25" x14ac:dyDescent="0.2">
      <c r="D88" s="5"/>
      <c r="E88" s="5"/>
    </row>
    <row r="89" spans="4:5" ht="14.25" x14ac:dyDescent="0.2">
      <c r="D89" s="5"/>
      <c r="E89" s="5"/>
    </row>
    <row r="90" spans="4:5" ht="14.25" x14ac:dyDescent="0.2">
      <c r="D90" s="5"/>
      <c r="E90" s="5"/>
    </row>
    <row r="91" spans="4:5" ht="14.25" x14ac:dyDescent="0.2">
      <c r="D91" s="5"/>
      <c r="E91" s="5"/>
    </row>
    <row r="92" spans="4:5" ht="14.25" x14ac:dyDescent="0.2">
      <c r="D92" s="5"/>
      <c r="E92" s="5"/>
    </row>
    <row r="93" spans="4:5" ht="14.25" x14ac:dyDescent="0.2">
      <c r="D93" s="5"/>
      <c r="E93" s="5"/>
    </row>
    <row r="94" spans="4:5" ht="14.25" x14ac:dyDescent="0.2">
      <c r="D94" s="5"/>
      <c r="E94" s="5"/>
    </row>
    <row r="95" spans="4:5" ht="14.25" x14ac:dyDescent="0.2">
      <c r="D95" s="5"/>
      <c r="E95" s="5"/>
    </row>
    <row r="96" spans="4:5" ht="14.25" x14ac:dyDescent="0.2">
      <c r="D96" s="5"/>
      <c r="E96" s="5"/>
    </row>
    <row r="97" spans="4:5" ht="14.25" x14ac:dyDescent="0.2">
      <c r="D97" s="5"/>
      <c r="E97" s="5"/>
    </row>
    <row r="98" spans="4:5" ht="14.25" x14ac:dyDescent="0.2">
      <c r="D98" s="5"/>
      <c r="E98" s="5"/>
    </row>
    <row r="99" spans="4:5" ht="14.25" x14ac:dyDescent="0.2">
      <c r="D99" s="5"/>
      <c r="E99" s="5"/>
    </row>
    <row r="100" spans="4:5" ht="14.25" x14ac:dyDescent="0.2">
      <c r="D100" s="5"/>
      <c r="E100" s="5"/>
    </row>
    <row r="101" spans="4:5" ht="14.25" x14ac:dyDescent="0.2">
      <c r="D101" s="5"/>
      <c r="E101" s="5"/>
    </row>
    <row r="102" spans="4:5" ht="14.25" x14ac:dyDescent="0.2">
      <c r="D102" s="5"/>
      <c r="E102" s="5"/>
    </row>
    <row r="103" spans="4:5" ht="14.25" x14ac:dyDescent="0.2">
      <c r="D103" s="5"/>
      <c r="E103" s="5"/>
    </row>
    <row r="104" spans="4:5" ht="14.25" x14ac:dyDescent="0.2">
      <c r="D104" s="5"/>
      <c r="E104" s="5"/>
    </row>
    <row r="105" spans="4:5" ht="14.25" x14ac:dyDescent="0.2">
      <c r="D105" s="5"/>
      <c r="E105" s="5"/>
    </row>
    <row r="106" spans="4:5" ht="14.25" x14ac:dyDescent="0.2">
      <c r="D106" s="5"/>
      <c r="E106" s="5"/>
    </row>
    <row r="107" spans="4:5" ht="14.25" x14ac:dyDescent="0.2">
      <c r="D107" s="5"/>
      <c r="E107" s="5"/>
    </row>
    <row r="108" spans="4:5" ht="14.25" x14ac:dyDescent="0.2">
      <c r="D108" s="5"/>
      <c r="E108" s="5"/>
    </row>
    <row r="109" spans="4:5" ht="14.25" x14ac:dyDescent="0.2">
      <c r="D109" s="5"/>
      <c r="E109" s="5"/>
    </row>
    <row r="110" spans="4:5" ht="14.25" x14ac:dyDescent="0.2">
      <c r="D110" s="5"/>
      <c r="E110" s="5"/>
    </row>
    <row r="111" spans="4:5" ht="14.25" x14ac:dyDescent="0.2">
      <c r="D111" s="5"/>
      <c r="E111" s="5"/>
    </row>
    <row r="112" spans="4:5" ht="14.25" x14ac:dyDescent="0.2">
      <c r="D112" s="5"/>
      <c r="E112" s="5"/>
    </row>
    <row r="113" spans="4:5" ht="14.25" x14ac:dyDescent="0.2">
      <c r="D113" s="5"/>
      <c r="E113" s="5"/>
    </row>
    <row r="114" spans="4:5" ht="14.25" x14ac:dyDescent="0.2">
      <c r="D114" s="5"/>
      <c r="E114" s="5"/>
    </row>
    <row r="115" spans="4:5" ht="14.25" x14ac:dyDescent="0.2">
      <c r="D115" s="5"/>
      <c r="E115" s="5"/>
    </row>
    <row r="116" spans="4:5" ht="14.25" x14ac:dyDescent="0.2">
      <c r="D116" s="5"/>
      <c r="E116" s="5"/>
    </row>
    <row r="117" spans="4:5" ht="14.25" x14ac:dyDescent="0.2">
      <c r="D117" s="5"/>
      <c r="E117" s="5"/>
    </row>
    <row r="118" spans="4:5" ht="14.25" x14ac:dyDescent="0.2">
      <c r="D118" s="5"/>
      <c r="E118" s="5"/>
    </row>
    <row r="119" spans="4:5" ht="14.25" x14ac:dyDescent="0.2">
      <c r="D119" s="5"/>
      <c r="E119" s="5"/>
    </row>
    <row r="120" spans="4:5" ht="14.25" x14ac:dyDescent="0.2">
      <c r="D120" s="5"/>
      <c r="E120" s="5"/>
    </row>
    <row r="121" spans="4:5" ht="14.25" x14ac:dyDescent="0.2">
      <c r="D121" s="5"/>
      <c r="E121" s="5"/>
    </row>
    <row r="122" spans="4:5" ht="14.25" x14ac:dyDescent="0.2">
      <c r="D122" s="5"/>
      <c r="E122" s="5"/>
    </row>
    <row r="123" spans="4:5" ht="14.25" x14ac:dyDescent="0.2">
      <c r="D123" s="5"/>
      <c r="E123" s="5"/>
    </row>
    <row r="124" spans="4:5" ht="14.25" x14ac:dyDescent="0.2">
      <c r="D124" s="5"/>
      <c r="E124" s="5"/>
    </row>
    <row r="125" spans="4:5" ht="14.25" x14ac:dyDescent="0.2">
      <c r="D125" s="5"/>
      <c r="E125" s="5"/>
    </row>
    <row r="126" spans="4:5" ht="14.25" x14ac:dyDescent="0.2">
      <c r="D126" s="5"/>
      <c r="E126" s="5"/>
    </row>
    <row r="127" spans="4:5" ht="14.25" x14ac:dyDescent="0.2">
      <c r="D127" s="5"/>
      <c r="E127" s="5"/>
    </row>
    <row r="128" spans="4:5" ht="14.25" x14ac:dyDescent="0.2">
      <c r="D128" s="5"/>
      <c r="E128" s="5"/>
    </row>
    <row r="129" spans="4:5" ht="14.25" x14ac:dyDescent="0.2">
      <c r="D129" s="5"/>
      <c r="E129" s="5"/>
    </row>
    <row r="130" spans="4:5" ht="14.25" x14ac:dyDescent="0.2">
      <c r="D130" s="5"/>
      <c r="E130" s="5"/>
    </row>
    <row r="131" spans="4:5" ht="14.25" x14ac:dyDescent="0.2">
      <c r="D131" s="5"/>
      <c r="E131" s="5"/>
    </row>
    <row r="132" spans="4:5" ht="14.25" x14ac:dyDescent="0.2">
      <c r="D132" s="5"/>
      <c r="E132" s="5"/>
    </row>
    <row r="133" spans="4:5" ht="14.25" x14ac:dyDescent="0.2">
      <c r="D133" s="5"/>
      <c r="E133" s="5"/>
    </row>
    <row r="134" spans="4:5" ht="14.25" x14ac:dyDescent="0.2">
      <c r="D134" s="5"/>
      <c r="E134" s="5"/>
    </row>
    <row r="135" spans="4:5" ht="14.25" x14ac:dyDescent="0.2">
      <c r="D135" s="5"/>
      <c r="E135" s="5"/>
    </row>
  </sheetData>
  <mergeCells count="3">
    <mergeCell ref="A1:H1"/>
    <mergeCell ref="A2:H2"/>
    <mergeCell ref="A3:H3"/>
  </mergeCells>
  <pageMargins left="0.7" right="0.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4"/>
  <sheetViews>
    <sheetView topLeftCell="A42" workbookViewId="0">
      <selection activeCell="C66" sqref="C66"/>
    </sheetView>
  </sheetViews>
  <sheetFormatPr defaultRowHeight="15" x14ac:dyDescent="0.2"/>
  <cols>
    <col min="1" max="1" width="23" style="2" customWidth="1"/>
    <col min="2" max="2" width="9.140625" style="2"/>
    <col min="3" max="3" width="18.42578125" style="2" customWidth="1"/>
    <col min="4" max="4" width="6.28515625" style="129" customWidth="1"/>
    <col min="5" max="5" width="3.85546875" style="2" customWidth="1"/>
    <col min="6" max="6" width="12.7109375" style="2" customWidth="1"/>
    <col min="7" max="7" width="0.7109375" style="2" customWidth="1"/>
    <col min="8" max="8" width="12.28515625" style="2" bestFit="1" customWidth="1"/>
    <col min="9" max="9" width="0.28515625" style="2" customWidth="1"/>
    <col min="10" max="10" width="0" style="2" hidden="1" customWidth="1"/>
    <col min="11" max="11" width="13.7109375" style="2" hidden="1" customWidth="1"/>
    <col min="12" max="12" width="3.140625" style="2" hidden="1" customWidth="1"/>
    <col min="13" max="13" width="13" style="2" hidden="1" customWidth="1"/>
    <col min="14" max="22" width="0" style="2" hidden="1" customWidth="1"/>
    <col min="23" max="23" width="9.140625" style="2"/>
    <col min="24" max="24" width="14.42578125" style="2" customWidth="1"/>
    <col min="25" max="25" width="9.140625" style="2" customWidth="1"/>
    <col min="26" max="16384" width="9.140625" style="2"/>
  </cols>
  <sheetData>
    <row r="1" spans="1:15" ht="15.75" x14ac:dyDescent="0.25">
      <c r="A1" s="185" t="str">
        <f>'[1]dir 1'!A1:H1</f>
        <v>CHRISLINE FINANCIAL SERVICES LIMITED</v>
      </c>
      <c r="B1" s="185"/>
      <c r="C1" s="185"/>
      <c r="D1" s="185"/>
      <c r="E1" s="185"/>
      <c r="F1" s="185"/>
      <c r="G1" s="185"/>
      <c r="H1" s="185"/>
      <c r="I1" s="185"/>
      <c r="J1" s="185"/>
    </row>
    <row r="2" spans="1:15" s="5" customFormat="1" x14ac:dyDescent="0.25">
      <c r="A2" s="186" t="s">
        <v>73</v>
      </c>
      <c r="B2" s="186"/>
      <c r="C2" s="186"/>
      <c r="D2" s="186"/>
      <c r="E2" s="186"/>
      <c r="F2" s="186"/>
      <c r="G2" s="186"/>
      <c r="H2" s="186"/>
      <c r="I2" s="186"/>
      <c r="J2" s="186"/>
    </row>
    <row r="3" spans="1:15" s="5" customFormat="1" x14ac:dyDescent="0.25">
      <c r="A3" s="186" t="s">
        <v>0</v>
      </c>
      <c r="B3" s="186"/>
      <c r="C3" s="186"/>
      <c r="D3" s="186"/>
      <c r="E3" s="186"/>
      <c r="F3" s="186"/>
      <c r="G3" s="186"/>
      <c r="H3" s="186"/>
      <c r="I3" s="186"/>
      <c r="J3" s="186"/>
    </row>
    <row r="4" spans="1:15" s="5" customFormat="1" ht="14.25" x14ac:dyDescent="0.2">
      <c r="D4" s="101"/>
    </row>
    <row r="5" spans="1:15" s="5" customFormat="1" x14ac:dyDescent="0.25">
      <c r="D5" s="102"/>
      <c r="E5" s="9"/>
      <c r="F5" s="9">
        <v>2019</v>
      </c>
      <c r="G5" s="9"/>
      <c r="H5" s="11">
        <v>2018</v>
      </c>
      <c r="I5" s="11"/>
      <c r="K5" s="44" t="e">
        <f>#REF!</f>
        <v>#REF!</v>
      </c>
      <c r="M5" s="44" t="s">
        <v>74</v>
      </c>
    </row>
    <row r="6" spans="1:15" s="5" customFormat="1" x14ac:dyDescent="0.25">
      <c r="D6" s="56" t="s">
        <v>75</v>
      </c>
      <c r="E6" s="7"/>
      <c r="F6" s="11" t="s">
        <v>6</v>
      </c>
      <c r="G6" s="7"/>
      <c r="H6" s="11" t="s">
        <v>6</v>
      </c>
      <c r="I6" s="103"/>
      <c r="K6" s="44" t="s">
        <v>76</v>
      </c>
      <c r="M6" s="44" t="str">
        <f>K6</f>
        <v>CHANGE</v>
      </c>
      <c r="O6" s="44" t="s">
        <v>77</v>
      </c>
    </row>
    <row r="7" spans="1:15" s="5" customFormat="1" x14ac:dyDescent="0.25">
      <c r="D7" s="101"/>
      <c r="E7" s="7"/>
      <c r="F7" s="56"/>
      <c r="G7" s="7"/>
      <c r="H7" s="10"/>
      <c r="I7" s="103"/>
      <c r="K7" s="44"/>
      <c r="M7" s="44"/>
      <c r="O7" s="44"/>
    </row>
    <row r="8" spans="1:15" s="5" customFormat="1" x14ac:dyDescent="0.25">
      <c r="A8" s="5" t="s">
        <v>78</v>
      </c>
      <c r="D8" s="56">
        <f>'[1]n9-13'!B9</f>
        <v>8</v>
      </c>
      <c r="E8" s="7"/>
      <c r="F8" s="104">
        <f>'[1]n9-13'!K16</f>
        <v>5629126.79</v>
      </c>
      <c r="G8" s="7"/>
      <c r="H8" s="68">
        <f>'[1]n9-13'!M16</f>
        <v>8155022</v>
      </c>
      <c r="I8" s="105"/>
      <c r="K8" s="44"/>
      <c r="M8" s="44"/>
      <c r="O8" s="44"/>
    </row>
    <row r="9" spans="1:15" s="5" customFormat="1" x14ac:dyDescent="0.25">
      <c r="D9" s="101"/>
      <c r="E9" s="7"/>
      <c r="F9" s="106"/>
      <c r="G9" s="7"/>
      <c r="H9" s="68"/>
      <c r="I9" s="105"/>
      <c r="K9" s="44"/>
      <c r="M9" s="44"/>
      <c r="O9" s="44"/>
    </row>
    <row r="10" spans="1:15" s="5" customFormat="1" x14ac:dyDescent="0.25">
      <c r="A10" s="5" t="s">
        <v>79</v>
      </c>
      <c r="D10" s="56">
        <f>'[1]n9-13'!B19</f>
        <v>9</v>
      </c>
      <c r="E10" s="7"/>
      <c r="F10" s="107">
        <f>-'[1]ETB 16'!K61</f>
        <v>-1218764</v>
      </c>
      <c r="G10" s="7"/>
      <c r="H10" s="108">
        <f>-'[1]n9-13'!M21</f>
        <v>-1286437</v>
      </c>
      <c r="I10" s="109"/>
      <c r="K10" s="44"/>
      <c r="M10" s="44"/>
      <c r="O10" s="44"/>
    </row>
    <row r="11" spans="1:15" s="5" customFormat="1" x14ac:dyDescent="0.25">
      <c r="D11" s="101"/>
      <c r="E11" s="7"/>
      <c r="F11" s="106"/>
      <c r="G11" s="7"/>
      <c r="H11" s="32"/>
      <c r="I11" s="109"/>
      <c r="K11" s="44"/>
      <c r="M11" s="44"/>
      <c r="O11" s="44"/>
    </row>
    <row r="12" spans="1:15" s="5" customFormat="1" x14ac:dyDescent="0.25">
      <c r="D12" s="101"/>
      <c r="E12" s="7"/>
      <c r="F12" s="110"/>
      <c r="G12" s="7"/>
      <c r="H12" s="75"/>
      <c r="I12" s="109"/>
      <c r="K12" s="44"/>
      <c r="M12" s="44"/>
      <c r="O12" s="44"/>
    </row>
    <row r="13" spans="1:15" s="5" customFormat="1" x14ac:dyDescent="0.25">
      <c r="A13" s="5" t="s">
        <v>80</v>
      </c>
      <c r="D13" s="101"/>
      <c r="E13" s="7"/>
      <c r="F13" s="107">
        <f>SUM(F8:G12)</f>
        <v>4410362.79</v>
      </c>
      <c r="G13" s="7"/>
      <c r="H13" s="23">
        <f>SUM(H8:H12)</f>
        <v>6868585</v>
      </c>
      <c r="I13" s="109"/>
      <c r="K13" s="44"/>
      <c r="M13" s="44"/>
      <c r="O13" s="44"/>
    </row>
    <row r="14" spans="1:15" s="5" customFormat="1" x14ac:dyDescent="0.25">
      <c r="D14" s="101"/>
      <c r="E14" s="7"/>
      <c r="F14" s="106"/>
      <c r="G14" s="7"/>
      <c r="H14" s="75"/>
      <c r="I14" s="109"/>
      <c r="K14" s="44"/>
      <c r="M14" s="44"/>
      <c r="O14" s="44"/>
    </row>
    <row r="15" spans="1:15" s="5" customFormat="1" x14ac:dyDescent="0.25">
      <c r="A15" s="5" t="s">
        <v>81</v>
      </c>
      <c r="D15" s="57">
        <f>'[1]n9-13'!B24</f>
        <v>10</v>
      </c>
      <c r="F15" s="111">
        <f>'[1]n9-13'!K32</f>
        <v>552754.19109000522</v>
      </c>
      <c r="H15" s="112">
        <f>'[1]n9-13'!M32</f>
        <v>340199</v>
      </c>
      <c r="I15" s="113"/>
    </row>
    <row r="16" spans="1:15" s="5" customFormat="1" x14ac:dyDescent="0.25">
      <c r="D16" s="8"/>
      <c r="F16" s="114"/>
      <c r="H16" s="113"/>
      <c r="I16" s="113"/>
    </row>
    <row r="17" spans="1:24" s="5" customFormat="1" x14ac:dyDescent="0.25">
      <c r="A17" s="5" t="s">
        <v>82</v>
      </c>
      <c r="D17" s="102"/>
      <c r="F17" s="107">
        <f>SUM(F13:F16)</f>
        <v>4963116.9810900055</v>
      </c>
      <c r="H17" s="23">
        <f>SUM(H13:H16)</f>
        <v>7208784</v>
      </c>
      <c r="I17" s="113"/>
      <c r="M17" s="115"/>
    </row>
    <row r="18" spans="1:24" s="5" customFormat="1" x14ac:dyDescent="0.25">
      <c r="A18" s="8"/>
      <c r="D18" s="102"/>
      <c r="F18" s="114"/>
      <c r="H18" s="23"/>
      <c r="I18" s="113"/>
      <c r="K18" s="116"/>
      <c r="M18" s="115"/>
    </row>
    <row r="19" spans="1:24" s="5" customFormat="1" x14ac:dyDescent="0.25">
      <c r="A19" s="5" t="s">
        <v>83</v>
      </c>
      <c r="D19" s="56">
        <f>'[1]n9-13'!B35</f>
        <v>11</v>
      </c>
      <c r="F19" s="117">
        <f>-[1]sch1!D50</f>
        <v>-6007302</v>
      </c>
      <c r="H19" s="108">
        <f>-[1]sch1!F50</f>
        <v>-4109599</v>
      </c>
      <c r="I19" s="113"/>
      <c r="K19" s="116" t="e">
        <f>H19-#REF!</f>
        <v>#REF!</v>
      </c>
      <c r="M19" s="115"/>
      <c r="X19" s="1"/>
    </row>
    <row r="20" spans="1:24" s="5" customFormat="1" x14ac:dyDescent="0.25">
      <c r="D20" s="102"/>
      <c r="F20" s="118"/>
      <c r="H20" s="32"/>
      <c r="I20" s="69"/>
      <c r="K20" s="116"/>
      <c r="M20" s="115"/>
    </row>
    <row r="21" spans="1:24" s="5" customFormat="1" x14ac:dyDescent="0.25">
      <c r="D21" s="102"/>
      <c r="F21" s="114"/>
      <c r="H21" s="14"/>
      <c r="I21" s="69"/>
      <c r="K21" s="116"/>
      <c r="M21" s="115"/>
    </row>
    <row r="22" spans="1:24" s="5" customFormat="1" ht="14.25" x14ac:dyDescent="0.2">
      <c r="A22" s="5" t="s">
        <v>84</v>
      </c>
      <c r="D22" s="102"/>
      <c r="I22" s="69"/>
      <c r="K22" s="116" t="e">
        <f>H23-#REF!</f>
        <v>#REF!</v>
      </c>
      <c r="M22" s="115"/>
    </row>
    <row r="23" spans="1:24" s="5" customFormat="1" x14ac:dyDescent="0.25">
      <c r="A23" s="5" t="s">
        <v>85</v>
      </c>
      <c r="D23" s="119"/>
      <c r="F23" s="114">
        <f>SUM(F17:F21)</f>
        <v>-1044185.0189099945</v>
      </c>
      <c r="H23" s="14">
        <f>SUM(H17:H21)</f>
        <v>3099185</v>
      </c>
      <c r="I23" s="69"/>
      <c r="K23" s="116"/>
      <c r="M23" s="115"/>
    </row>
    <row r="24" spans="1:24" s="5" customFormat="1" x14ac:dyDescent="0.25">
      <c r="D24" s="119"/>
      <c r="F24" s="114"/>
      <c r="H24" s="41"/>
      <c r="I24" s="69"/>
      <c r="K24" s="116"/>
      <c r="M24" s="115"/>
    </row>
    <row r="25" spans="1:24" s="5" customFormat="1" x14ac:dyDescent="0.25">
      <c r="A25" s="5" t="s">
        <v>85</v>
      </c>
      <c r="D25" s="57" t="s">
        <v>86</v>
      </c>
      <c r="F25" s="117">
        <f>-'[1]n17-18'!F46</f>
        <v>-693518.12643142976</v>
      </c>
      <c r="H25" s="108">
        <f>-'[1]n17-18'!H46</f>
        <v>-572320</v>
      </c>
      <c r="I25" s="69"/>
      <c r="K25" s="116"/>
      <c r="M25" s="115"/>
      <c r="X25" s="94"/>
    </row>
    <row r="26" spans="1:24" s="5" customFormat="1" x14ac:dyDescent="0.25">
      <c r="D26" s="98"/>
      <c r="F26" s="118"/>
      <c r="H26" s="32"/>
      <c r="I26" s="113"/>
      <c r="K26" s="116" t="e">
        <f>H26-#REF!</f>
        <v>#REF!</v>
      </c>
      <c r="M26" s="115" t="e">
        <f>K26/#REF!*100</f>
        <v>#REF!</v>
      </c>
    </row>
    <row r="27" spans="1:24" s="5" customFormat="1" x14ac:dyDescent="0.25">
      <c r="D27" s="98"/>
      <c r="F27" s="114"/>
      <c r="H27" s="23"/>
      <c r="I27" s="113"/>
      <c r="K27" s="116"/>
      <c r="M27" s="115"/>
    </row>
    <row r="28" spans="1:24" s="5" customFormat="1" x14ac:dyDescent="0.25">
      <c r="A28" s="8" t="s">
        <v>87</v>
      </c>
      <c r="D28" s="98"/>
      <c r="F28" s="107">
        <f>SUM(F23:F27)</f>
        <v>-1737703.1453414243</v>
      </c>
      <c r="H28" s="108">
        <f>SUM(H23:H27)</f>
        <v>2526865</v>
      </c>
      <c r="I28" s="113"/>
      <c r="K28" s="116" t="e">
        <f>H28-#REF!</f>
        <v>#REF!</v>
      </c>
      <c r="M28" s="115" t="e">
        <f>K28/#REF!*100</f>
        <v>#REF!</v>
      </c>
      <c r="X28" s="115"/>
    </row>
    <row r="29" spans="1:24" s="5" customFormat="1" x14ac:dyDescent="0.25">
      <c r="A29" s="8"/>
      <c r="D29" s="98"/>
      <c r="F29" s="41"/>
      <c r="H29" s="14"/>
      <c r="I29" s="69"/>
      <c r="K29" s="116"/>
      <c r="M29" s="115"/>
      <c r="X29" s="69"/>
    </row>
    <row r="30" spans="1:24" s="5" customFormat="1" x14ac:dyDescent="0.25">
      <c r="A30" s="8" t="s">
        <v>88</v>
      </c>
      <c r="D30" s="3" t="s">
        <v>89</v>
      </c>
      <c r="F30" s="120">
        <f>-'[1]n9-13'!K50</f>
        <v>-190543.09996512887</v>
      </c>
      <c r="H30" s="108">
        <f>-'[1]n9-13'!M50</f>
        <v>-603595.05444999994</v>
      </c>
      <c r="I30" s="113"/>
      <c r="K30" s="116" t="e">
        <f>H30-#REF!</f>
        <v>#REF!</v>
      </c>
      <c r="M30" s="115" t="e">
        <f>K30/#REF!*100</f>
        <v>#REF!</v>
      </c>
      <c r="O30" s="5" t="s">
        <v>90</v>
      </c>
    </row>
    <row r="31" spans="1:24" s="5" customFormat="1" x14ac:dyDescent="0.25">
      <c r="A31" s="8" t="s">
        <v>91</v>
      </c>
      <c r="D31" s="3" t="s">
        <v>59</v>
      </c>
      <c r="F31" s="41">
        <f>-'[1]n13c-13d'!K24</f>
        <v>0</v>
      </c>
      <c r="H31" s="68">
        <v>-126343.25</v>
      </c>
      <c r="I31" s="113"/>
      <c r="K31" s="116"/>
      <c r="M31" s="115"/>
    </row>
    <row r="32" spans="1:24" s="5" customFormat="1" x14ac:dyDescent="0.25">
      <c r="A32" s="8"/>
      <c r="D32" s="121"/>
      <c r="F32" s="122"/>
      <c r="H32" s="32"/>
      <c r="I32" s="113"/>
      <c r="K32" s="116"/>
      <c r="M32" s="115"/>
    </row>
    <row r="33" spans="1:24" s="5" customFormat="1" x14ac:dyDescent="0.25">
      <c r="A33" s="8"/>
      <c r="D33" s="121"/>
      <c r="F33" s="44"/>
      <c r="H33" s="23"/>
      <c r="I33" s="69"/>
      <c r="K33" s="116"/>
      <c r="M33" s="115"/>
    </row>
    <row r="34" spans="1:24" s="5" customFormat="1" x14ac:dyDescent="0.25">
      <c r="A34" s="8" t="s">
        <v>92</v>
      </c>
      <c r="D34" s="57"/>
      <c r="F34" s="114">
        <f>SUM(F28:F33)</f>
        <v>-1928246.2453065531</v>
      </c>
      <c r="H34" s="108">
        <f>SUM(H28:H33)</f>
        <v>1796926.6955500001</v>
      </c>
      <c r="I34" s="113"/>
      <c r="K34" s="116" t="e">
        <f>H34-#REF!</f>
        <v>#REF!</v>
      </c>
      <c r="M34" s="115" t="e">
        <f>K34/#REF!*100</f>
        <v>#REF!</v>
      </c>
    </row>
    <row r="35" spans="1:24" s="5" customFormat="1" x14ac:dyDescent="0.25">
      <c r="A35" s="44"/>
      <c r="D35" s="98"/>
      <c r="F35" s="123"/>
      <c r="H35" s="32"/>
      <c r="I35" s="113"/>
      <c r="M35" s="115"/>
    </row>
    <row r="36" spans="1:24" s="5" customFormat="1" x14ac:dyDescent="0.25">
      <c r="A36" s="44"/>
      <c r="D36" s="98"/>
      <c r="H36" s="23"/>
      <c r="I36" s="113"/>
      <c r="M36" s="115"/>
    </row>
    <row r="37" spans="1:24" s="5" customFormat="1" x14ac:dyDescent="0.25">
      <c r="A37" s="44" t="s">
        <v>93</v>
      </c>
      <c r="H37" s="44"/>
    </row>
    <row r="38" spans="1:24" s="5" customFormat="1" x14ac:dyDescent="0.25">
      <c r="H38" s="44"/>
    </row>
    <row r="39" spans="1:24" s="5" customFormat="1" x14ac:dyDescent="0.25">
      <c r="A39" s="44" t="s">
        <v>94</v>
      </c>
      <c r="D39" s="28"/>
      <c r="H39" s="44"/>
    </row>
    <row r="40" spans="1:24" s="5" customFormat="1" x14ac:dyDescent="0.25">
      <c r="D40" s="28"/>
      <c r="H40" s="44"/>
    </row>
    <row r="41" spans="1:24" s="5" customFormat="1" x14ac:dyDescent="0.25">
      <c r="A41" s="5" t="s">
        <v>95</v>
      </c>
      <c r="D41" s="28"/>
      <c r="F41" s="120">
        <f>'[1]ETB 16'!H43-'[1]ETB 16'!G43</f>
        <v>993.75</v>
      </c>
      <c r="H41" s="68">
        <v>-2975</v>
      </c>
    </row>
    <row r="42" spans="1:24" s="5" customFormat="1" x14ac:dyDescent="0.25">
      <c r="D42" s="28"/>
      <c r="F42" s="122"/>
      <c r="H42" s="123"/>
    </row>
    <row r="43" spans="1:24" s="5" customFormat="1" x14ac:dyDescent="0.25">
      <c r="D43" s="28"/>
      <c r="F43" s="44"/>
    </row>
    <row r="44" spans="1:24" s="5" customFormat="1" x14ac:dyDescent="0.25">
      <c r="A44" s="5" t="s">
        <v>96</v>
      </c>
      <c r="D44" s="124"/>
      <c r="E44" s="94"/>
      <c r="F44" s="114">
        <f>SUM(F33:F43)</f>
        <v>-1927252.4953065531</v>
      </c>
      <c r="G44" s="94">
        <f>SUM(G33:G43)</f>
        <v>0</v>
      </c>
      <c r="H44" s="94">
        <f>SUM(H33:H43)</f>
        <v>1793951.6955500001</v>
      </c>
      <c r="X44" s="40"/>
    </row>
    <row r="45" spans="1:24" s="5" customFormat="1" ht="15.75" thickBot="1" x14ac:dyDescent="0.3">
      <c r="D45" s="125"/>
      <c r="F45" s="126"/>
      <c r="H45" s="127"/>
    </row>
    <row r="46" spans="1:24" s="5" customFormat="1" thickTop="1" x14ac:dyDescent="0.2">
      <c r="D46" s="125"/>
      <c r="H46" s="40"/>
    </row>
    <row r="47" spans="1:24" s="5" customFormat="1" ht="14.25" x14ac:dyDescent="0.2">
      <c r="D47" s="128"/>
      <c r="H47" s="94"/>
    </row>
    <row r="48" spans="1:24" s="5" customFormat="1" ht="14.25" x14ac:dyDescent="0.2">
      <c r="D48" s="128"/>
    </row>
    <row r="49" spans="4:4" s="5" customFormat="1" ht="14.25" x14ac:dyDescent="0.2">
      <c r="D49" s="128"/>
    </row>
    <row r="50" spans="4:4" s="5" customFormat="1" ht="14.25" x14ac:dyDescent="0.2">
      <c r="D50" s="128"/>
    </row>
    <row r="51" spans="4:4" s="5" customFormat="1" ht="14.25" x14ac:dyDescent="0.2"/>
    <row r="52" spans="4:4" s="5" customFormat="1" ht="14.25" x14ac:dyDescent="0.2"/>
    <row r="53" spans="4:4" s="5" customFormat="1" ht="14.25" x14ac:dyDescent="0.2"/>
    <row r="54" spans="4:4" s="5" customFormat="1" ht="14.25" x14ac:dyDescent="0.2"/>
    <row r="55" spans="4:4" s="5" customFormat="1" ht="14.25" x14ac:dyDescent="0.2"/>
    <row r="56" spans="4:4" s="5" customFormat="1" ht="14.25" x14ac:dyDescent="0.2"/>
    <row r="57" spans="4:4" s="5" customFormat="1" ht="14.25" x14ac:dyDescent="0.2"/>
    <row r="58" spans="4:4" s="5" customFormat="1" ht="14.25" x14ac:dyDescent="0.2"/>
    <row r="59" spans="4:4" s="5" customFormat="1" ht="14.25" x14ac:dyDescent="0.2"/>
    <row r="60" spans="4:4" s="5" customFormat="1" ht="14.25" x14ac:dyDescent="0.2"/>
    <row r="61" spans="4:4" s="5" customFormat="1" ht="14.25" x14ac:dyDescent="0.2"/>
    <row r="62" spans="4:4" s="5" customFormat="1" ht="14.25" x14ac:dyDescent="0.2"/>
    <row r="63" spans="4:4" s="5" customFormat="1" ht="14.25" x14ac:dyDescent="0.2"/>
    <row r="64" spans="4:4" s="5" customFormat="1" ht="14.25" x14ac:dyDescent="0.2"/>
    <row r="65" s="5" customFormat="1" ht="14.25" x14ac:dyDescent="0.2"/>
    <row r="66" s="5" customFormat="1" ht="14.25" x14ac:dyDescent="0.2"/>
    <row r="67" s="5" customFormat="1" ht="14.25" x14ac:dyDescent="0.2"/>
    <row r="68" s="5" customFormat="1" ht="14.25" x14ac:dyDescent="0.2"/>
    <row r="69" s="5" customFormat="1" ht="14.25" x14ac:dyDescent="0.2"/>
    <row r="70" s="5" customFormat="1" ht="14.25" x14ac:dyDescent="0.2"/>
    <row r="71" s="5" customFormat="1" ht="14.25" x14ac:dyDescent="0.2"/>
    <row r="72" s="5" customFormat="1" ht="14.25" x14ac:dyDescent="0.2"/>
    <row r="73" s="5" customFormat="1" ht="14.25" x14ac:dyDescent="0.2"/>
    <row r="74" s="5" customFormat="1" ht="14.25" x14ac:dyDescent="0.2"/>
    <row r="75" s="5" customFormat="1" ht="14.25" x14ac:dyDescent="0.2"/>
    <row r="76" s="5" customFormat="1" ht="14.25" x14ac:dyDescent="0.2"/>
    <row r="77" s="5" customFormat="1" ht="14.25" x14ac:dyDescent="0.2"/>
    <row r="78" s="5" customFormat="1" ht="14.25" x14ac:dyDescent="0.2"/>
    <row r="79" s="5" customFormat="1" ht="14.25" x14ac:dyDescent="0.2"/>
    <row r="80" s="5" customFormat="1" ht="14.25" x14ac:dyDescent="0.2"/>
    <row r="81" s="5" customFormat="1" ht="14.25" x14ac:dyDescent="0.2"/>
    <row r="82" s="5" customFormat="1" ht="14.25" x14ac:dyDescent="0.2"/>
    <row r="83" s="5" customFormat="1" ht="14.25" x14ac:dyDescent="0.2"/>
    <row r="84" s="5" customFormat="1" ht="14.25" x14ac:dyDescent="0.2"/>
    <row r="85" s="5" customFormat="1" ht="14.25" x14ac:dyDescent="0.2"/>
    <row r="86" s="5" customFormat="1" ht="14.25" x14ac:dyDescent="0.2"/>
    <row r="87" s="5" customFormat="1" ht="14.25" x14ac:dyDescent="0.2"/>
    <row r="88" s="5" customFormat="1" ht="14.25" x14ac:dyDescent="0.2"/>
    <row r="89" s="5" customFormat="1" ht="14.25" x14ac:dyDescent="0.2"/>
    <row r="90" s="5" customFormat="1" ht="14.25" x14ac:dyDescent="0.2"/>
    <row r="91" s="5" customFormat="1" ht="14.25" x14ac:dyDescent="0.2"/>
    <row r="92" s="5" customFormat="1" ht="14.25" x14ac:dyDescent="0.2"/>
    <row r="93" s="5" customFormat="1" ht="14.25" x14ac:dyDescent="0.2"/>
    <row r="94" s="5" customFormat="1" ht="14.25" x14ac:dyDescent="0.2"/>
    <row r="95" s="5" customFormat="1" ht="14.25" x14ac:dyDescent="0.2"/>
    <row r="96" s="5" customFormat="1" ht="14.25" x14ac:dyDescent="0.2"/>
    <row r="97" s="5" customFormat="1" ht="14.25" x14ac:dyDescent="0.2"/>
    <row r="98" s="5" customFormat="1" ht="14.25" x14ac:dyDescent="0.2"/>
    <row r="99" s="5" customFormat="1" ht="14.25" x14ac:dyDescent="0.2"/>
    <row r="100" s="5" customFormat="1" ht="14.25" x14ac:dyDescent="0.2"/>
    <row r="101" s="5" customFormat="1" ht="14.25" x14ac:dyDescent="0.2"/>
    <row r="102" s="5" customFormat="1" ht="14.25" x14ac:dyDescent="0.2"/>
    <row r="103" s="5" customFormat="1" ht="14.25" x14ac:dyDescent="0.2"/>
    <row r="104" s="5" customFormat="1" ht="14.25" x14ac:dyDescent="0.2"/>
    <row r="105" s="5" customFormat="1" ht="14.25" x14ac:dyDescent="0.2"/>
    <row r="106" s="5" customFormat="1" ht="14.25" x14ac:dyDescent="0.2"/>
    <row r="107" s="5" customFormat="1" ht="14.25" x14ac:dyDescent="0.2"/>
    <row r="108" s="5" customFormat="1" ht="14.25" x14ac:dyDescent="0.2"/>
    <row r="109" s="5" customFormat="1" ht="14.25" x14ac:dyDescent="0.2"/>
    <row r="110" s="5" customFormat="1" ht="14.25" x14ac:dyDescent="0.2"/>
    <row r="111" s="5" customFormat="1" ht="14.25" x14ac:dyDescent="0.2"/>
    <row r="112" s="5" customFormat="1" ht="14.25" x14ac:dyDescent="0.2"/>
    <row r="113" s="5" customFormat="1" ht="14.25" x14ac:dyDescent="0.2"/>
    <row r="114" s="5" customFormat="1" ht="14.25" x14ac:dyDescent="0.2"/>
    <row r="115" s="5" customFormat="1" ht="14.25" x14ac:dyDescent="0.2"/>
    <row r="116" s="5" customFormat="1" ht="14.25" x14ac:dyDescent="0.2"/>
    <row r="117" s="5" customFormat="1" ht="14.25" x14ac:dyDescent="0.2"/>
    <row r="118" s="5" customFormat="1" ht="14.25" x14ac:dyDescent="0.2"/>
    <row r="119" s="5" customFormat="1" ht="14.25" x14ac:dyDescent="0.2"/>
    <row r="120" s="5" customFormat="1" ht="14.25" x14ac:dyDescent="0.2"/>
    <row r="121" s="5" customFormat="1" ht="14.25" x14ac:dyDescent="0.2"/>
    <row r="122" s="5" customFormat="1" ht="14.25" x14ac:dyDescent="0.2"/>
    <row r="123" s="5" customFormat="1" ht="14.25" x14ac:dyDescent="0.2"/>
    <row r="124" s="5" customFormat="1" ht="14.25" x14ac:dyDescent="0.2"/>
    <row r="125" s="5" customFormat="1" ht="14.25" x14ac:dyDescent="0.2"/>
    <row r="126" s="5" customFormat="1" ht="14.25" x14ac:dyDescent="0.2"/>
    <row r="127" s="5" customFormat="1" ht="14.25" x14ac:dyDescent="0.2"/>
    <row r="128" s="5" customFormat="1" ht="14.25" x14ac:dyDescent="0.2"/>
    <row r="129" spans="4:4" s="5" customFormat="1" ht="14.25" x14ac:dyDescent="0.2"/>
    <row r="130" spans="4:4" s="5" customFormat="1" ht="14.25" x14ac:dyDescent="0.2"/>
    <row r="131" spans="4:4" s="5" customFormat="1" ht="14.25" x14ac:dyDescent="0.2"/>
    <row r="132" spans="4:4" s="5" customFormat="1" ht="14.25" x14ac:dyDescent="0.2"/>
    <row r="133" spans="4:4" s="5" customFormat="1" ht="14.25" x14ac:dyDescent="0.2"/>
    <row r="134" spans="4:4" s="5" customFormat="1" ht="14.25" x14ac:dyDescent="0.2"/>
    <row r="135" spans="4:4" s="5" customFormat="1" ht="14.25" x14ac:dyDescent="0.2"/>
    <row r="136" spans="4:4" s="5" customFormat="1" ht="14.25" x14ac:dyDescent="0.2"/>
    <row r="137" spans="4:4" x14ac:dyDescent="0.2">
      <c r="D137" s="2"/>
    </row>
    <row r="138" spans="4:4" x14ac:dyDescent="0.2">
      <c r="D138" s="2"/>
    </row>
    <row r="139" spans="4:4" x14ac:dyDescent="0.2">
      <c r="D139" s="2"/>
    </row>
    <row r="140" spans="4:4" x14ac:dyDescent="0.2">
      <c r="D140" s="2"/>
    </row>
    <row r="141" spans="4:4" x14ac:dyDescent="0.2">
      <c r="D141" s="2"/>
    </row>
    <row r="142" spans="4:4" x14ac:dyDescent="0.2">
      <c r="D142" s="2"/>
    </row>
    <row r="143" spans="4:4" x14ac:dyDescent="0.2">
      <c r="D143" s="2"/>
    </row>
    <row r="144" spans="4:4" x14ac:dyDescent="0.2">
      <c r="D144" s="2"/>
    </row>
  </sheetData>
  <mergeCells count="3">
    <mergeCell ref="A1:J1"/>
    <mergeCell ref="A2:J2"/>
    <mergeCell ref="A3:J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2"/>
  <sheetViews>
    <sheetView topLeftCell="A25" workbookViewId="0">
      <selection activeCell="E50" sqref="E50"/>
    </sheetView>
  </sheetViews>
  <sheetFormatPr defaultRowHeight="15" x14ac:dyDescent="0.2"/>
  <cols>
    <col min="1" max="1" width="11.5703125" style="2" customWidth="1"/>
    <col min="2" max="2" width="9.140625" style="2"/>
    <col min="3" max="3" width="10.140625" style="2" customWidth="1"/>
    <col min="4" max="4" width="0.7109375" style="2" customWidth="1"/>
    <col min="5" max="5" width="14.5703125" style="2" bestFit="1" customWidth="1"/>
    <col min="6" max="6" width="0.7109375" style="2" customWidth="1"/>
    <col min="7" max="7" width="11.42578125" style="2" customWidth="1"/>
    <col min="8" max="8" width="0.42578125" style="2" customWidth="1"/>
    <col min="9" max="9" width="10.42578125" style="2" customWidth="1"/>
    <col min="10" max="10" width="0.5703125" style="2" customWidth="1"/>
    <col min="11" max="11" width="10.7109375" style="2" customWidth="1"/>
    <col min="12" max="12" width="0.5703125" style="2" customWidth="1"/>
    <col min="13" max="13" width="11.7109375" style="2" customWidth="1"/>
    <col min="14" max="14" width="0.42578125" style="2" customWidth="1"/>
    <col min="15" max="15" width="13.28515625" style="2" customWidth="1"/>
    <col min="16" max="16" width="11.28515625" style="2" bestFit="1" customWidth="1"/>
    <col min="17" max="17" width="14.28515625" style="2" customWidth="1"/>
    <col min="18" max="16384" width="9.140625" style="2"/>
  </cols>
  <sheetData>
    <row r="1" spans="1:17" ht="15.75" x14ac:dyDescent="0.25">
      <c r="A1" s="185" t="str">
        <f>[1]sofp!A1</f>
        <v>CHRISLINE FINANCIAL SERVICES LIMITED</v>
      </c>
      <c r="B1" s="185"/>
      <c r="C1" s="185"/>
      <c r="D1" s="185"/>
      <c r="E1" s="185"/>
      <c r="F1" s="185"/>
      <c r="G1" s="185"/>
      <c r="H1" s="185"/>
      <c r="I1" s="185"/>
      <c r="J1" s="185"/>
      <c r="K1" s="185"/>
      <c r="L1" s="185"/>
      <c r="M1" s="185"/>
      <c r="N1" s="185"/>
      <c r="O1" s="185"/>
    </row>
    <row r="2" spans="1:17" s="5" customFormat="1" x14ac:dyDescent="0.25">
      <c r="A2" s="186" t="s">
        <v>97</v>
      </c>
      <c r="B2" s="186"/>
      <c r="C2" s="186"/>
      <c r="D2" s="186"/>
      <c r="E2" s="186"/>
      <c r="F2" s="186"/>
      <c r="G2" s="186"/>
      <c r="H2" s="186"/>
      <c r="I2" s="186"/>
      <c r="J2" s="186"/>
      <c r="K2" s="186"/>
      <c r="L2" s="186"/>
      <c r="M2" s="186"/>
      <c r="N2" s="186"/>
      <c r="O2" s="186"/>
    </row>
    <row r="3" spans="1:17" s="5" customFormat="1" x14ac:dyDescent="0.25">
      <c r="A3" s="186" t="str">
        <f>[1]soci!A3</f>
        <v>FOR THE YEAR ENDED 31 DECEMBER 2019</v>
      </c>
      <c r="B3" s="186"/>
      <c r="C3" s="186"/>
      <c r="D3" s="186"/>
      <c r="E3" s="186"/>
      <c r="F3" s="186"/>
      <c r="G3" s="186"/>
      <c r="H3" s="186"/>
      <c r="I3" s="186"/>
      <c r="J3" s="186"/>
      <c r="K3" s="186"/>
      <c r="L3" s="186"/>
      <c r="M3" s="186"/>
      <c r="N3" s="186"/>
      <c r="O3" s="186"/>
    </row>
    <row r="4" spans="1:17" s="5" customFormat="1" ht="14.25" x14ac:dyDescent="0.2"/>
    <row r="5" spans="1:17" s="5" customFormat="1" ht="15.75" customHeight="1" x14ac:dyDescent="0.25">
      <c r="A5" s="8"/>
      <c r="B5" s="8"/>
      <c r="C5" s="8"/>
      <c r="D5" s="8"/>
      <c r="E5" s="130" t="s">
        <v>98</v>
      </c>
      <c r="F5" s="130"/>
      <c r="G5" s="11" t="s">
        <v>99</v>
      </c>
      <c r="H5" s="10"/>
      <c r="I5" s="11" t="s">
        <v>100</v>
      </c>
      <c r="J5" s="10"/>
      <c r="K5" s="11" t="s">
        <v>101</v>
      </c>
      <c r="L5" s="10"/>
      <c r="M5" s="130" t="s">
        <v>102</v>
      </c>
      <c r="N5" s="10"/>
      <c r="O5" s="11"/>
    </row>
    <row r="6" spans="1:17" s="5" customFormat="1" x14ac:dyDescent="0.25">
      <c r="A6" s="8"/>
      <c r="B6" s="8"/>
      <c r="C6" s="8"/>
      <c r="D6" s="8"/>
      <c r="E6" s="130" t="s">
        <v>103</v>
      </c>
      <c r="F6" s="130"/>
      <c r="G6" s="11" t="s">
        <v>104</v>
      </c>
      <c r="H6" s="10"/>
      <c r="I6" s="11" t="s">
        <v>104</v>
      </c>
      <c r="J6" s="10"/>
      <c r="K6" s="11" t="s">
        <v>104</v>
      </c>
      <c r="L6" s="10"/>
      <c r="M6" s="130" t="s">
        <v>105</v>
      </c>
      <c r="N6" s="10"/>
      <c r="O6" s="11" t="s">
        <v>106</v>
      </c>
    </row>
    <row r="7" spans="1:17" s="5" customFormat="1" x14ac:dyDescent="0.25">
      <c r="A7" s="8"/>
      <c r="B7" s="8"/>
      <c r="C7" s="8"/>
      <c r="D7" s="8"/>
      <c r="E7" s="58"/>
      <c r="F7" s="58"/>
      <c r="G7" s="56"/>
      <c r="H7" s="58"/>
      <c r="I7" s="58"/>
      <c r="J7" s="58"/>
      <c r="K7" s="58"/>
      <c r="L7" s="58"/>
      <c r="M7" s="58"/>
      <c r="N7" s="58"/>
      <c r="O7" s="58"/>
    </row>
    <row r="8" spans="1:17" s="5" customFormat="1" x14ac:dyDescent="0.25">
      <c r="A8" s="186">
        <v>2019</v>
      </c>
      <c r="B8" s="186"/>
      <c r="C8" s="8"/>
      <c r="D8" s="8"/>
      <c r="E8" s="11" t="s">
        <v>6</v>
      </c>
      <c r="F8" s="11"/>
      <c r="G8" s="11" t="str">
        <f>M8</f>
        <v>GH¢</v>
      </c>
      <c r="H8" s="10"/>
      <c r="I8" s="11" t="str">
        <f>G8</f>
        <v>GH¢</v>
      </c>
      <c r="J8" s="10"/>
      <c r="K8" s="11" t="str">
        <f>I8</f>
        <v>GH¢</v>
      </c>
      <c r="L8" s="10"/>
      <c r="M8" s="11" t="s">
        <v>6</v>
      </c>
      <c r="N8" s="10"/>
      <c r="O8" s="11" t="s">
        <v>6</v>
      </c>
    </row>
    <row r="9" spans="1:17" s="5" customFormat="1" x14ac:dyDescent="0.25">
      <c r="A9" s="56"/>
      <c r="B9" s="56"/>
      <c r="C9" s="8"/>
      <c r="D9" s="8"/>
      <c r="E9" s="11"/>
      <c r="F9" s="11"/>
      <c r="G9" s="11"/>
      <c r="H9" s="10"/>
      <c r="I9" s="10"/>
      <c r="J9" s="10"/>
      <c r="K9" s="10"/>
      <c r="L9" s="10"/>
      <c r="M9" s="11"/>
      <c r="N9" s="10"/>
      <c r="O9" s="11"/>
    </row>
    <row r="10" spans="1:17" s="5" customFormat="1" ht="14.25" x14ac:dyDescent="0.2">
      <c r="A10" s="188" t="s">
        <v>107</v>
      </c>
      <c r="B10" s="188"/>
      <c r="C10" s="188"/>
      <c r="D10" s="188"/>
      <c r="E10" s="68">
        <f>E42</f>
        <v>7000000</v>
      </c>
      <c r="F10" s="68"/>
      <c r="G10" s="68">
        <f>G42</f>
        <v>4320881.3086649999</v>
      </c>
      <c r="H10" s="68"/>
      <c r="I10" s="68">
        <f>I42</f>
        <v>323711</v>
      </c>
      <c r="J10" s="68"/>
      <c r="K10" s="68">
        <f>K42</f>
        <v>34094</v>
      </c>
      <c r="L10" s="68">
        <f t="shared" ref="L10:M10" si="0">L42</f>
        <v>0</v>
      </c>
      <c r="M10" s="68">
        <f t="shared" si="0"/>
        <v>2668410.986885</v>
      </c>
      <c r="N10" s="68"/>
      <c r="O10" s="68">
        <f>O42</f>
        <v>14347098.295550002</v>
      </c>
      <c r="Q10" s="131"/>
    </row>
    <row r="11" spans="1:17" s="5" customFormat="1" ht="14.25" x14ac:dyDescent="0.2">
      <c r="A11" s="132"/>
      <c r="B11" s="132"/>
      <c r="C11" s="132"/>
      <c r="D11" s="132"/>
      <c r="E11" s="68"/>
      <c r="F11" s="68"/>
      <c r="G11" s="68"/>
      <c r="H11" s="68"/>
      <c r="I11" s="68"/>
      <c r="J11" s="68"/>
      <c r="K11" s="68"/>
      <c r="L11" s="68"/>
      <c r="M11" s="68"/>
      <c r="N11" s="68"/>
      <c r="O11" s="68"/>
      <c r="Q11" s="131"/>
    </row>
    <row r="12" spans="1:17" s="5" customFormat="1" x14ac:dyDescent="0.25">
      <c r="A12" s="56"/>
      <c r="B12" s="56"/>
      <c r="C12" s="8"/>
      <c r="D12" s="8"/>
      <c r="E12" s="68"/>
      <c r="F12" s="68"/>
      <c r="G12" s="68"/>
      <c r="H12" s="68"/>
      <c r="I12" s="68"/>
      <c r="J12" s="68"/>
      <c r="K12" s="68"/>
      <c r="L12" s="68"/>
      <c r="M12" s="68"/>
      <c r="N12" s="68"/>
      <c r="O12" s="68"/>
    </row>
    <row r="13" spans="1:17" s="5" customFormat="1" ht="14.25" x14ac:dyDescent="0.2">
      <c r="A13" s="5" t="s">
        <v>108</v>
      </c>
      <c r="B13" s="133"/>
      <c r="C13" s="133"/>
      <c r="D13" s="8"/>
      <c r="E13" s="68">
        <v>0</v>
      </c>
      <c r="F13" s="68"/>
      <c r="G13" s="68">
        <v>0</v>
      </c>
      <c r="H13" s="68"/>
      <c r="I13" s="68">
        <v>0</v>
      </c>
      <c r="J13" s="68"/>
      <c r="K13" s="68">
        <v>0</v>
      </c>
      <c r="L13" s="68"/>
      <c r="M13" s="68">
        <f>[1]soci!F34</f>
        <v>-1928246.2453065531</v>
      </c>
      <c r="N13" s="68"/>
      <c r="O13" s="68">
        <f>SUM(E13:N13)</f>
        <v>-1928246.2453065531</v>
      </c>
    </row>
    <row r="14" spans="1:17" s="5" customFormat="1" ht="14.25" x14ac:dyDescent="0.2">
      <c r="B14" s="133"/>
      <c r="C14" s="133"/>
      <c r="D14" s="8"/>
      <c r="E14" s="68"/>
      <c r="F14" s="68"/>
      <c r="G14" s="68"/>
      <c r="H14" s="68"/>
      <c r="I14" s="68"/>
      <c r="J14" s="68"/>
      <c r="K14" s="68"/>
      <c r="L14" s="68"/>
      <c r="M14" s="68"/>
      <c r="N14" s="68"/>
      <c r="O14" s="68"/>
    </row>
    <row r="15" spans="1:17" s="5" customFormat="1" ht="14.25" x14ac:dyDescent="0.2">
      <c r="A15" s="5" t="s">
        <v>109</v>
      </c>
      <c r="B15" s="133"/>
      <c r="C15" s="133"/>
      <c r="D15" s="8"/>
      <c r="E15" s="68">
        <v>0</v>
      </c>
      <c r="F15" s="68"/>
      <c r="G15" s="68">
        <v>0</v>
      </c>
      <c r="H15" s="68"/>
      <c r="I15" s="68">
        <v>0</v>
      </c>
      <c r="J15" s="68"/>
      <c r="K15" s="68">
        <f>'[1]ETB 16'!H43</f>
        <v>1325</v>
      </c>
      <c r="L15" s="68"/>
      <c r="M15" s="68">
        <v>0</v>
      </c>
      <c r="N15" s="68"/>
      <c r="O15" s="68">
        <f>SUM(E15:N15)</f>
        <v>1325</v>
      </c>
    </row>
    <row r="16" spans="1:17" s="5" customFormat="1" ht="14.25" x14ac:dyDescent="0.2">
      <c r="B16" s="133"/>
      <c r="C16" s="133"/>
      <c r="D16" s="8"/>
      <c r="E16" s="68"/>
      <c r="F16" s="68"/>
      <c r="G16" s="68"/>
      <c r="H16" s="68"/>
      <c r="I16" s="68"/>
      <c r="J16" s="68"/>
      <c r="K16" s="68"/>
      <c r="L16" s="68"/>
      <c r="M16" s="68"/>
      <c r="N16" s="68"/>
      <c r="O16" s="68"/>
    </row>
    <row r="17" spans="1:16" s="5" customFormat="1" ht="14.25" x14ac:dyDescent="0.2">
      <c r="A17" s="5" t="s">
        <v>110</v>
      </c>
      <c r="B17" s="133"/>
      <c r="C17" s="133"/>
      <c r="D17" s="8"/>
      <c r="E17" s="68">
        <v>0</v>
      </c>
      <c r="F17" s="68"/>
      <c r="G17" s="68">
        <v>0</v>
      </c>
      <c r="H17" s="68"/>
      <c r="I17" s="68">
        <v>0</v>
      </c>
      <c r="J17" s="68"/>
      <c r="K17" s="68">
        <f>-'[1]ETB 16'!N12</f>
        <v>-331</v>
      </c>
      <c r="L17" s="68"/>
      <c r="M17" s="68">
        <v>0</v>
      </c>
      <c r="N17" s="68"/>
      <c r="O17" s="68">
        <f t="shared" ref="O17" si="1">SUM(E17:N17)</f>
        <v>-331</v>
      </c>
    </row>
    <row r="18" spans="1:16" s="5" customFormat="1" ht="14.25" x14ac:dyDescent="0.2">
      <c r="B18" s="133"/>
      <c r="C18" s="133"/>
      <c r="D18" s="8"/>
      <c r="E18" s="68"/>
      <c r="F18" s="68"/>
      <c r="G18" s="68"/>
      <c r="H18" s="68"/>
      <c r="I18" s="68"/>
      <c r="J18" s="68"/>
      <c r="K18" s="68"/>
      <c r="L18" s="68"/>
      <c r="M18" s="68"/>
      <c r="N18" s="68"/>
      <c r="O18" s="68"/>
    </row>
    <row r="19" spans="1:16" s="5" customFormat="1" ht="14.25" x14ac:dyDescent="0.2">
      <c r="A19" s="188" t="s">
        <v>111</v>
      </c>
      <c r="B19" s="188"/>
      <c r="C19" s="188"/>
      <c r="D19" s="8"/>
      <c r="E19" s="68">
        <v>0</v>
      </c>
      <c r="F19" s="68"/>
      <c r="G19" s="68">
        <v>0</v>
      </c>
      <c r="H19" s="68"/>
      <c r="I19" s="68">
        <f>[2]CRR!$F$38</f>
        <v>235165.42456857022</v>
      </c>
      <c r="J19" s="68"/>
      <c r="K19" s="68">
        <v>0</v>
      </c>
      <c r="L19" s="68"/>
      <c r="M19" s="68">
        <f>-I19</f>
        <v>-235165.42456857022</v>
      </c>
      <c r="N19" s="68"/>
      <c r="O19" s="68">
        <v>0</v>
      </c>
    </row>
    <row r="20" spans="1:16" s="5" customFormat="1" ht="14.25" x14ac:dyDescent="0.2">
      <c r="A20" s="132"/>
      <c r="B20" s="132"/>
      <c r="C20" s="132"/>
      <c r="D20" s="8"/>
      <c r="E20" s="68"/>
      <c r="F20" s="68"/>
      <c r="G20" s="68"/>
      <c r="H20" s="68">
        <v>774003</v>
      </c>
      <c r="I20" s="68"/>
      <c r="J20" s="68"/>
      <c r="K20" s="68"/>
      <c r="L20" s="68"/>
      <c r="M20" s="68"/>
      <c r="N20" s="68"/>
      <c r="O20" s="68"/>
    </row>
    <row r="21" spans="1:16" s="5" customFormat="1" x14ac:dyDescent="0.25">
      <c r="A21" s="56"/>
      <c r="B21" s="56"/>
      <c r="C21" s="8"/>
      <c r="D21" s="8"/>
      <c r="E21" s="134"/>
      <c r="F21" s="107"/>
      <c r="G21" s="134"/>
      <c r="H21" s="107">
        <v>-368971</v>
      </c>
      <c r="I21" s="134"/>
      <c r="J21" s="107"/>
      <c r="K21" s="134"/>
      <c r="L21" s="107"/>
      <c r="M21" s="134"/>
      <c r="N21" s="107"/>
      <c r="O21" s="134"/>
    </row>
    <row r="22" spans="1:16" s="5" customFormat="1" x14ac:dyDescent="0.25">
      <c r="A22" s="187" t="s">
        <v>112</v>
      </c>
      <c r="B22" s="187"/>
      <c r="C22" s="187"/>
      <c r="D22" s="187"/>
      <c r="E22" s="135">
        <f>SUM(E10:E21)</f>
        <v>7000000</v>
      </c>
      <c r="F22" s="135">
        <f>SUM(F12:F21)</f>
        <v>0</v>
      </c>
      <c r="G22" s="135">
        <f>SUM(G10:G21)</f>
        <v>4320881.3086649999</v>
      </c>
      <c r="H22" s="135">
        <f>SUM(H12:H21)</f>
        <v>405032</v>
      </c>
      <c r="I22" s="135">
        <f>SUM(I10:I21)</f>
        <v>558876.42456857022</v>
      </c>
      <c r="J22" s="135">
        <f>SUM(J12:J21)</f>
        <v>0</v>
      </c>
      <c r="K22" s="135">
        <f>SUM(K10:K21)</f>
        <v>35088</v>
      </c>
      <c r="L22" s="135">
        <f>SUM(L12:L21)</f>
        <v>0</v>
      </c>
      <c r="M22" s="135">
        <f>SUM(M10:M21)</f>
        <v>504999.31700987672</v>
      </c>
      <c r="N22" s="135">
        <f>SUM(N12:N21)</f>
        <v>0</v>
      </c>
      <c r="O22" s="135">
        <f>SUM(O10:O21)</f>
        <v>12419846.050243448</v>
      </c>
    </row>
    <row r="23" spans="1:16" s="5" customFormat="1" ht="15.75" thickBot="1" x14ac:dyDescent="0.3">
      <c r="A23" s="136"/>
      <c r="B23" s="136"/>
      <c r="C23" s="136"/>
      <c r="D23" s="136"/>
      <c r="E23" s="137"/>
      <c r="F23" s="107"/>
      <c r="G23" s="137"/>
      <c r="H23" s="107">
        <f>SUM(H20:H22)</f>
        <v>810064</v>
      </c>
      <c r="I23" s="137"/>
      <c r="J23" s="107"/>
      <c r="K23" s="137"/>
      <c r="L23" s="107"/>
      <c r="M23" s="137"/>
      <c r="N23" s="107"/>
      <c r="O23" s="137"/>
    </row>
    <row r="24" spans="1:16" s="5" customFormat="1" ht="15.75" thickTop="1" x14ac:dyDescent="0.25">
      <c r="A24" s="136"/>
      <c r="B24" s="136"/>
      <c r="C24" s="136"/>
      <c r="D24" s="136"/>
      <c r="E24" s="107"/>
      <c r="F24" s="107"/>
      <c r="G24" s="107"/>
      <c r="H24" s="107"/>
      <c r="I24" s="107"/>
      <c r="J24" s="107"/>
      <c r="K24" s="107"/>
      <c r="L24" s="107"/>
      <c r="M24" s="107"/>
      <c r="N24" s="107"/>
      <c r="O24" s="107"/>
    </row>
    <row r="25" spans="1:16" s="5" customFormat="1" x14ac:dyDescent="0.25">
      <c r="A25" s="56">
        <v>2018</v>
      </c>
      <c r="B25" s="56"/>
      <c r="C25" s="8"/>
      <c r="D25" s="8"/>
      <c r="E25" s="11"/>
      <c r="F25" s="11"/>
      <c r="G25" s="11"/>
      <c r="H25" s="10">
        <v>1041462</v>
      </c>
      <c r="I25" s="10"/>
      <c r="J25" s="10"/>
      <c r="K25" s="10"/>
      <c r="L25" s="10"/>
      <c r="M25" s="11"/>
      <c r="N25" s="10"/>
      <c r="O25" s="11"/>
      <c r="P25" s="69"/>
    </row>
    <row r="26" spans="1:16" s="5" customFormat="1" x14ac:dyDescent="0.25">
      <c r="A26" s="56"/>
      <c r="B26" s="56"/>
      <c r="C26" s="8"/>
      <c r="D26" s="8"/>
      <c r="E26" s="138">
        <v>7000000</v>
      </c>
      <c r="F26" s="138"/>
      <c r="G26" s="138">
        <v>3781803.3</v>
      </c>
      <c r="H26" s="138"/>
      <c r="I26" s="138">
        <v>320466</v>
      </c>
      <c r="J26" s="138"/>
      <c r="K26" s="138">
        <v>37069</v>
      </c>
      <c r="L26" s="138">
        <v>0</v>
      </c>
      <c r="M26" s="138">
        <v>1517760.3</v>
      </c>
      <c r="N26" s="10"/>
      <c r="O26" s="139">
        <f>SUM(E26:N26)</f>
        <v>12657098.600000001</v>
      </c>
    </row>
    <row r="27" spans="1:16" s="5" customFormat="1" x14ac:dyDescent="0.25">
      <c r="A27" s="56"/>
      <c r="B27" s="56"/>
      <c r="C27" s="8"/>
      <c r="D27" s="8"/>
      <c r="E27" s="10"/>
      <c r="F27" s="10"/>
      <c r="G27" s="10"/>
      <c r="H27" s="10"/>
      <c r="I27" s="10"/>
      <c r="J27" s="10"/>
      <c r="K27" s="10"/>
      <c r="L27" s="10"/>
      <c r="M27" s="10"/>
      <c r="N27" s="10"/>
      <c r="O27" s="10"/>
    </row>
    <row r="28" spans="1:16" s="5" customFormat="1" ht="14.25" x14ac:dyDescent="0.2">
      <c r="A28" s="132" t="s">
        <v>113</v>
      </c>
      <c r="B28" s="132"/>
      <c r="C28" s="132"/>
      <c r="D28" s="132"/>
      <c r="E28" s="68">
        <v>0</v>
      </c>
      <c r="F28" s="68"/>
      <c r="G28" s="68">
        <v>0</v>
      </c>
      <c r="H28" s="68"/>
      <c r="I28" s="68">
        <v>0</v>
      </c>
      <c r="J28" s="68"/>
      <c r="K28" s="68">
        <v>0</v>
      </c>
      <c r="L28" s="68"/>
      <c r="M28" s="68">
        <v>-103953</v>
      </c>
      <c r="N28" s="10"/>
      <c r="O28" s="68">
        <f>SUM(E28:N28)</f>
        <v>-103953</v>
      </c>
    </row>
    <row r="29" spans="1:16" s="5" customFormat="1" x14ac:dyDescent="0.25">
      <c r="A29" s="56"/>
      <c r="B29" s="56"/>
      <c r="C29" s="8"/>
      <c r="D29" s="8"/>
      <c r="E29" s="11"/>
      <c r="F29" s="11"/>
      <c r="G29" s="11"/>
      <c r="H29" s="10"/>
      <c r="I29" s="10"/>
      <c r="J29" s="10"/>
      <c r="K29" s="10"/>
      <c r="L29" s="10"/>
      <c r="M29" s="11"/>
      <c r="N29" s="10"/>
      <c r="O29" s="11"/>
    </row>
    <row r="30" spans="1:16" s="5" customFormat="1" ht="14.25" x14ac:dyDescent="0.2">
      <c r="A30" s="132" t="s">
        <v>114</v>
      </c>
      <c r="B30" s="132"/>
      <c r="C30" s="132"/>
      <c r="D30" s="132"/>
      <c r="E30" s="68">
        <v>0</v>
      </c>
      <c r="F30" s="68"/>
      <c r="G30" s="68">
        <v>0</v>
      </c>
      <c r="H30" s="68"/>
      <c r="I30" s="68">
        <v>-103953</v>
      </c>
      <c r="J30" s="68"/>
      <c r="K30" s="68">
        <v>0</v>
      </c>
      <c r="L30" s="68"/>
      <c r="M30" s="68">
        <v>103953</v>
      </c>
      <c r="N30" s="10"/>
      <c r="O30" s="75">
        <v>0</v>
      </c>
    </row>
    <row r="31" spans="1:16" s="5" customFormat="1" x14ac:dyDescent="0.25">
      <c r="A31" s="56"/>
      <c r="B31" s="56"/>
      <c r="C31" s="8"/>
      <c r="D31" s="8"/>
      <c r="E31" s="140"/>
      <c r="F31" s="11"/>
      <c r="G31" s="140"/>
      <c r="H31" s="10"/>
      <c r="I31" s="141"/>
      <c r="J31" s="10"/>
      <c r="K31" s="141"/>
      <c r="L31" s="10"/>
      <c r="M31" s="140"/>
      <c r="N31" s="10"/>
      <c r="O31" s="140"/>
    </row>
    <row r="32" spans="1:16" s="5" customFormat="1" x14ac:dyDescent="0.25">
      <c r="A32" s="56"/>
      <c r="B32" s="56"/>
      <c r="C32" s="8"/>
      <c r="D32" s="8"/>
      <c r="E32" s="11"/>
      <c r="F32" s="11"/>
      <c r="G32" s="11"/>
      <c r="H32" s="10"/>
      <c r="I32" s="10"/>
      <c r="J32" s="10"/>
      <c r="K32" s="10"/>
      <c r="L32" s="10"/>
      <c r="M32" s="11"/>
      <c r="N32" s="10"/>
      <c r="O32" s="11"/>
    </row>
    <row r="33" spans="1:17" s="5" customFormat="1" x14ac:dyDescent="0.25">
      <c r="A33" s="188" t="s">
        <v>115</v>
      </c>
      <c r="B33" s="188"/>
      <c r="C33" s="188"/>
      <c r="D33" s="188"/>
      <c r="E33" s="68">
        <f>SUM(E26:E32)</f>
        <v>7000000</v>
      </c>
      <c r="F33" s="68">
        <f t="shared" ref="F33:N33" si="2">SUM(F26:F32)</f>
        <v>0</v>
      </c>
      <c r="G33" s="68">
        <f t="shared" si="2"/>
        <v>3781803.3</v>
      </c>
      <c r="H33" s="68">
        <f t="shared" si="2"/>
        <v>0</v>
      </c>
      <c r="I33" s="68">
        <f t="shared" si="2"/>
        <v>216513</v>
      </c>
      <c r="J33" s="68">
        <f t="shared" si="2"/>
        <v>0</v>
      </c>
      <c r="K33" s="68">
        <f t="shared" si="2"/>
        <v>37069</v>
      </c>
      <c r="L33" s="68">
        <f t="shared" si="2"/>
        <v>0</v>
      </c>
      <c r="M33" s="68">
        <f t="shared" si="2"/>
        <v>1517760.3</v>
      </c>
      <c r="N33" s="68">
        <f t="shared" si="2"/>
        <v>0</v>
      </c>
      <c r="O33" s="68">
        <f>SUM(E33:N33)+1</f>
        <v>12553146.600000001</v>
      </c>
      <c r="Q33" s="142"/>
    </row>
    <row r="34" spans="1:17" s="5" customFormat="1" x14ac:dyDescent="0.25">
      <c r="B34" s="56"/>
      <c r="C34" s="8"/>
      <c r="D34" s="8"/>
      <c r="E34" s="10"/>
      <c r="F34" s="10"/>
      <c r="G34" s="10"/>
      <c r="H34" s="10"/>
      <c r="I34" s="10"/>
      <c r="J34" s="10"/>
      <c r="K34" s="10"/>
      <c r="L34" s="10"/>
      <c r="M34" s="10"/>
      <c r="N34" s="10"/>
      <c r="O34" s="68"/>
      <c r="Q34" s="142"/>
    </row>
    <row r="35" spans="1:17" s="5" customFormat="1" x14ac:dyDescent="0.25">
      <c r="A35" s="5" t="s">
        <v>108</v>
      </c>
      <c r="B35" s="133"/>
      <c r="C35" s="133"/>
      <c r="D35" s="8"/>
      <c r="E35" s="68">
        <v>0</v>
      </c>
      <c r="F35" s="68"/>
      <c r="G35" s="68">
        <v>0</v>
      </c>
      <c r="H35" s="68"/>
      <c r="I35" s="68">
        <v>0</v>
      </c>
      <c r="J35" s="68"/>
      <c r="K35" s="68"/>
      <c r="L35" s="68"/>
      <c r="M35" s="68">
        <f>[1]soci!H34</f>
        <v>1796926.6955500001</v>
      </c>
      <c r="N35" s="68"/>
      <c r="O35" s="68">
        <f>SUM(E35:N35)</f>
        <v>1796926.6955500001</v>
      </c>
      <c r="Q35" s="41"/>
    </row>
    <row r="36" spans="1:17" s="5" customFormat="1" ht="14.25" x14ac:dyDescent="0.2">
      <c r="B36" s="133"/>
      <c r="C36" s="133"/>
      <c r="D36" s="8"/>
      <c r="E36" s="68"/>
      <c r="F36" s="68"/>
      <c r="G36" s="68"/>
      <c r="H36" s="68"/>
      <c r="I36" s="68"/>
      <c r="J36" s="68"/>
      <c r="K36" s="68"/>
      <c r="L36" s="68"/>
      <c r="M36" s="68"/>
      <c r="N36" s="68"/>
      <c r="O36" s="68"/>
    </row>
    <row r="37" spans="1:17" s="5" customFormat="1" ht="14.25" x14ac:dyDescent="0.2">
      <c r="A37" s="5" t="s">
        <v>109</v>
      </c>
      <c r="B37" s="133"/>
      <c r="C37" s="133"/>
      <c r="D37" s="8"/>
      <c r="E37" s="68">
        <v>0</v>
      </c>
      <c r="F37" s="68"/>
      <c r="G37" s="68">
        <v>0</v>
      </c>
      <c r="H37" s="68"/>
      <c r="I37" s="68">
        <v>0</v>
      </c>
      <c r="J37" s="68"/>
      <c r="K37" s="68">
        <v>-2975</v>
      </c>
      <c r="L37" s="68"/>
      <c r="M37" s="68">
        <v>0</v>
      </c>
      <c r="N37" s="68"/>
      <c r="O37" s="68">
        <f>SUM(E37:N37)</f>
        <v>-2975</v>
      </c>
    </row>
    <row r="38" spans="1:17" s="5" customFormat="1" ht="14.25" x14ac:dyDescent="0.2">
      <c r="B38" s="132"/>
      <c r="C38" s="132"/>
      <c r="D38" s="8"/>
      <c r="E38" s="68"/>
      <c r="F38" s="143"/>
      <c r="G38" s="68"/>
      <c r="H38" s="68"/>
      <c r="I38" s="68"/>
      <c r="J38" s="68"/>
      <c r="K38" s="68"/>
      <c r="L38" s="68"/>
      <c r="M38" s="144"/>
      <c r="N38" s="68"/>
      <c r="O38" s="68"/>
    </row>
    <row r="39" spans="1:17" s="5" customFormat="1" ht="14.25" x14ac:dyDescent="0.2">
      <c r="A39" s="188" t="s">
        <v>111</v>
      </c>
      <c r="B39" s="188"/>
      <c r="C39" s="188"/>
      <c r="D39" s="8"/>
      <c r="E39" s="68">
        <v>0</v>
      </c>
      <c r="F39" s="143"/>
      <c r="G39" s="68">
        <v>539078.00866499997</v>
      </c>
      <c r="H39" s="10"/>
      <c r="I39" s="68">
        <v>107198</v>
      </c>
      <c r="K39" s="68">
        <v>0</v>
      </c>
      <c r="L39" s="10"/>
      <c r="M39" s="68">
        <f>-G39-I39</f>
        <v>-646276.00866499997</v>
      </c>
      <c r="N39" s="10"/>
      <c r="O39" s="68">
        <v>0</v>
      </c>
    </row>
    <row r="40" spans="1:17" s="5" customFormat="1" ht="3" customHeight="1" x14ac:dyDescent="0.2">
      <c r="A40" s="132"/>
      <c r="B40" s="132"/>
      <c r="C40" s="132"/>
      <c r="D40" s="8"/>
      <c r="E40" s="68"/>
      <c r="F40" s="143"/>
      <c r="G40" s="68"/>
      <c r="H40" s="68">
        <f>SUM(H35:H39)</f>
        <v>0</v>
      </c>
      <c r="I40" s="68"/>
      <c r="J40" s="10"/>
      <c r="K40" s="10"/>
      <c r="L40" s="10"/>
      <c r="M40" s="68"/>
      <c r="N40" s="10"/>
      <c r="O40" s="143"/>
    </row>
    <row r="41" spans="1:17" s="5" customFormat="1" ht="17.25" customHeight="1" x14ac:dyDescent="0.25">
      <c r="A41" s="56"/>
      <c r="B41" s="56"/>
      <c r="C41" s="8"/>
      <c r="D41" s="8"/>
      <c r="E41" s="145"/>
      <c r="F41" s="59"/>
      <c r="G41" s="145"/>
      <c r="H41" s="10"/>
      <c r="I41" s="73"/>
      <c r="J41" s="10"/>
      <c r="K41" s="73"/>
      <c r="L41" s="10"/>
      <c r="M41" s="145"/>
      <c r="N41" s="10"/>
      <c r="O41" s="145"/>
    </row>
    <row r="42" spans="1:17" s="5" customFormat="1" x14ac:dyDescent="0.25">
      <c r="A42" s="187" t="s">
        <v>116</v>
      </c>
      <c r="B42" s="187"/>
      <c r="C42" s="187"/>
      <c r="D42" s="187"/>
      <c r="E42" s="146">
        <f t="shared" ref="E42:O42" si="3">SUM(E33:E41)</f>
        <v>7000000</v>
      </c>
      <c r="F42" s="146">
        <f t="shared" si="3"/>
        <v>0</v>
      </c>
      <c r="G42" s="146">
        <f t="shared" si="3"/>
        <v>4320881.3086649999</v>
      </c>
      <c r="H42" s="146">
        <f t="shared" si="3"/>
        <v>0</v>
      </c>
      <c r="I42" s="146">
        <f t="shared" si="3"/>
        <v>323711</v>
      </c>
      <c r="J42" s="146">
        <f t="shared" si="3"/>
        <v>0</v>
      </c>
      <c r="K42" s="146">
        <f t="shared" si="3"/>
        <v>34094</v>
      </c>
      <c r="L42" s="146">
        <f t="shared" si="3"/>
        <v>0</v>
      </c>
      <c r="M42" s="146">
        <f t="shared" si="3"/>
        <v>2668410.986885</v>
      </c>
      <c r="N42" s="146">
        <f t="shared" si="3"/>
        <v>0</v>
      </c>
      <c r="O42" s="146">
        <f t="shared" si="3"/>
        <v>14347098.295550002</v>
      </c>
      <c r="Q42" s="69"/>
    </row>
    <row r="43" spans="1:17" s="5" customFormat="1" ht="3.75" customHeight="1" thickBot="1" x14ac:dyDescent="0.3">
      <c r="A43" s="136"/>
      <c r="B43" s="136"/>
      <c r="C43" s="136"/>
      <c r="D43" s="136"/>
      <c r="E43" s="147"/>
      <c r="F43" s="148"/>
      <c r="G43" s="147"/>
      <c r="H43" s="10"/>
      <c r="I43" s="149"/>
      <c r="J43" s="10"/>
      <c r="K43" s="149"/>
      <c r="L43" s="10"/>
      <c r="M43" s="147"/>
      <c r="N43" s="10"/>
      <c r="O43" s="147"/>
    </row>
    <row r="44" spans="1:17" s="5" customFormat="1" ht="15.75" thickTop="1" x14ac:dyDescent="0.25">
      <c r="A44" s="56"/>
      <c r="B44" s="56"/>
      <c r="C44" s="8"/>
      <c r="D44" s="8"/>
      <c r="E44" s="11"/>
      <c r="F44" s="59"/>
      <c r="G44" s="11"/>
      <c r="H44" s="10"/>
      <c r="I44" s="10"/>
      <c r="J44" s="10"/>
      <c r="K44" s="10"/>
      <c r="L44" s="10"/>
      <c r="M44" s="11"/>
      <c r="N44" s="10"/>
      <c r="O44" s="11"/>
      <c r="P44" s="69"/>
    </row>
    <row r="45" spans="1:17" s="5" customFormat="1" ht="14.25" x14ac:dyDescent="0.2">
      <c r="A45" s="8"/>
      <c r="B45" s="8"/>
      <c r="C45" s="8"/>
      <c r="D45" s="8"/>
      <c r="E45" s="23"/>
      <c r="F45" s="23"/>
      <c r="G45" s="23"/>
      <c r="H45" s="23"/>
      <c r="I45" s="23"/>
      <c r="J45" s="23"/>
      <c r="K45" s="23"/>
      <c r="L45" s="23"/>
      <c r="M45" s="23"/>
      <c r="N45" s="23"/>
      <c r="O45" s="23"/>
    </row>
    <row r="46" spans="1:17" s="5" customFormat="1" ht="14.25" x14ac:dyDescent="0.2">
      <c r="A46" s="8"/>
      <c r="B46" s="8"/>
      <c r="C46" s="8"/>
      <c r="D46" s="8"/>
      <c r="E46" s="23"/>
      <c r="F46" s="23"/>
      <c r="G46" s="23"/>
      <c r="H46" s="23"/>
      <c r="I46" s="23"/>
      <c r="J46" s="23"/>
      <c r="K46" s="23"/>
      <c r="L46" s="23"/>
      <c r="M46" s="23"/>
      <c r="N46" s="23"/>
      <c r="O46" s="23"/>
    </row>
    <row r="47" spans="1:17" s="5" customFormat="1" ht="14.25" x14ac:dyDescent="0.2">
      <c r="A47" s="8"/>
      <c r="B47" s="8"/>
      <c r="C47" s="8"/>
      <c r="D47" s="8"/>
      <c r="E47" s="23"/>
      <c r="F47" s="23"/>
      <c r="G47" s="23"/>
      <c r="H47" s="23"/>
      <c r="I47" s="23"/>
      <c r="J47" s="23"/>
      <c r="K47" s="23"/>
      <c r="L47" s="23"/>
      <c r="M47" s="23"/>
      <c r="N47" s="23"/>
      <c r="O47" s="23"/>
    </row>
    <row r="48" spans="1:17" s="5" customFormat="1" ht="14.25" hidden="1" x14ac:dyDescent="0.2">
      <c r="A48" s="8"/>
      <c r="B48" s="8"/>
      <c r="C48" s="8"/>
      <c r="D48" s="8"/>
      <c r="E48" s="23"/>
      <c r="F48" s="23"/>
      <c r="G48" s="23"/>
      <c r="H48" s="23"/>
      <c r="I48" s="23"/>
      <c r="J48" s="23"/>
      <c r="K48" s="23"/>
      <c r="L48" s="23"/>
      <c r="M48" s="23"/>
      <c r="N48" s="23"/>
      <c r="O48" s="23"/>
    </row>
    <row r="49" spans="1:15" s="5" customFormat="1" ht="14.25" x14ac:dyDescent="0.2">
      <c r="A49" s="8"/>
      <c r="B49" s="8"/>
      <c r="C49" s="8"/>
      <c r="D49" s="8"/>
      <c r="E49" s="23"/>
      <c r="F49" s="23"/>
      <c r="G49" s="23"/>
      <c r="H49" s="23"/>
      <c r="I49" s="23"/>
      <c r="J49" s="23"/>
      <c r="K49" s="23"/>
      <c r="L49" s="23"/>
      <c r="M49" s="23"/>
      <c r="N49" s="23"/>
      <c r="O49" s="23"/>
    </row>
    <row r="50" spans="1:15" s="5" customFormat="1" ht="14.25" x14ac:dyDescent="0.2">
      <c r="A50" s="8"/>
      <c r="B50" s="8"/>
      <c r="C50" s="8"/>
      <c r="D50" s="8"/>
      <c r="E50" s="23"/>
      <c r="F50" s="23"/>
      <c r="G50" s="23"/>
      <c r="H50" s="23"/>
      <c r="I50" s="23"/>
      <c r="J50" s="23"/>
      <c r="K50" s="23"/>
      <c r="L50" s="23"/>
      <c r="M50" s="23"/>
      <c r="N50" s="23"/>
      <c r="O50" s="23"/>
    </row>
    <row r="51" spans="1:15" s="5" customFormat="1" ht="14.25" x14ac:dyDescent="0.2">
      <c r="A51" s="8"/>
      <c r="B51" s="8"/>
      <c r="C51" s="8"/>
      <c r="D51" s="8"/>
      <c r="E51" s="23"/>
      <c r="F51" s="23"/>
      <c r="G51" s="23"/>
      <c r="H51" s="23"/>
      <c r="I51" s="23"/>
      <c r="J51" s="23"/>
      <c r="K51" s="23"/>
      <c r="L51" s="23"/>
      <c r="M51" s="23"/>
      <c r="N51" s="23"/>
      <c r="O51" s="23"/>
    </row>
    <row r="52" spans="1:15" s="5" customFormat="1" ht="14.25" x14ac:dyDescent="0.2">
      <c r="A52" s="8"/>
      <c r="B52" s="8"/>
      <c r="C52" s="8"/>
      <c r="D52" s="8"/>
      <c r="E52" s="23"/>
      <c r="F52" s="23"/>
      <c r="G52" s="23"/>
      <c r="H52" s="23"/>
      <c r="I52" s="23"/>
      <c r="J52" s="23"/>
      <c r="K52" s="23"/>
      <c r="L52" s="23"/>
      <c r="M52" s="23"/>
      <c r="N52" s="23"/>
      <c r="O52" s="23"/>
    </row>
    <row r="53" spans="1:15" s="5" customFormat="1" ht="14.25" x14ac:dyDescent="0.2">
      <c r="A53" s="8"/>
      <c r="B53" s="8"/>
      <c r="C53" s="8"/>
      <c r="D53" s="8"/>
      <c r="E53" s="23"/>
      <c r="F53" s="23"/>
      <c r="G53" s="23"/>
      <c r="H53" s="23"/>
      <c r="I53" s="23"/>
      <c r="J53" s="23"/>
      <c r="K53" s="23"/>
      <c r="L53" s="23"/>
      <c r="M53" s="23"/>
      <c r="N53" s="23"/>
      <c r="O53" s="23"/>
    </row>
    <row r="54" spans="1:15" s="44" customFormat="1" x14ac:dyDescent="0.25">
      <c r="A54" s="9"/>
      <c r="B54" s="9"/>
      <c r="C54" s="9"/>
      <c r="D54" s="9"/>
      <c r="E54" s="41"/>
      <c r="F54" s="41"/>
      <c r="G54" s="41"/>
      <c r="H54" s="41"/>
      <c r="I54" s="41"/>
      <c r="J54" s="41"/>
      <c r="K54" s="41"/>
      <c r="L54" s="41"/>
      <c r="M54" s="41"/>
      <c r="N54" s="41"/>
      <c r="O54" s="41"/>
    </row>
    <row r="55" spans="1:15" s="5" customFormat="1" ht="14.25" x14ac:dyDescent="0.2">
      <c r="E55" s="113"/>
      <c r="F55" s="113"/>
      <c r="G55" s="113"/>
      <c r="H55" s="113"/>
      <c r="I55" s="113"/>
      <c r="J55" s="113"/>
      <c r="K55" s="113"/>
      <c r="L55" s="113"/>
      <c r="M55" s="113"/>
      <c r="N55" s="113"/>
      <c r="O55" s="113"/>
    </row>
    <row r="56" spans="1:15" s="5" customFormat="1" ht="14.25" x14ac:dyDescent="0.2">
      <c r="E56" s="28"/>
      <c r="F56" s="28"/>
      <c r="G56" s="28"/>
      <c r="H56" s="28"/>
      <c r="I56" s="28"/>
      <c r="J56" s="28"/>
      <c r="K56" s="28"/>
      <c r="L56" s="28"/>
      <c r="M56" s="28"/>
      <c r="N56" s="28"/>
      <c r="O56" s="28"/>
    </row>
    <row r="57" spans="1:15" s="5" customFormat="1" ht="14.25" x14ac:dyDescent="0.2"/>
    <row r="58" spans="1:15" s="5" customFormat="1" ht="14.25" x14ac:dyDescent="0.2"/>
    <row r="59" spans="1:15" s="5" customFormat="1" ht="14.25" x14ac:dyDescent="0.2">
      <c r="E59" s="116"/>
      <c r="F59" s="116"/>
      <c r="G59" s="116"/>
      <c r="M59" s="116"/>
    </row>
    <row r="61" spans="1:15" x14ac:dyDescent="0.2">
      <c r="M61" s="150"/>
    </row>
    <row r="62" spans="1:15" x14ac:dyDescent="0.2">
      <c r="M62" s="150"/>
    </row>
  </sheetData>
  <mergeCells count="10">
    <mergeCell ref="A22:D22"/>
    <mergeCell ref="A33:D33"/>
    <mergeCell ref="A39:C39"/>
    <mergeCell ref="A42:D42"/>
    <mergeCell ref="A1:O1"/>
    <mergeCell ref="A2:O2"/>
    <mergeCell ref="A3:O3"/>
    <mergeCell ref="A8:B8"/>
    <mergeCell ref="A10:D10"/>
    <mergeCell ref="A19:C19"/>
  </mergeCell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opLeftCell="A64" workbookViewId="0">
      <selection activeCell="C70" sqref="C70"/>
    </sheetView>
  </sheetViews>
  <sheetFormatPr defaultRowHeight="15" x14ac:dyDescent="0.25"/>
  <cols>
    <col min="1" max="1" width="53.28515625" customWidth="1"/>
    <col min="2" max="2" width="0.5703125" customWidth="1"/>
    <col min="3" max="3" width="12.28515625" style="53" bestFit="1" customWidth="1"/>
    <col min="4" max="4" width="0.5703125" customWidth="1"/>
    <col min="5" max="5" width="12.140625" style="50" customWidth="1"/>
    <col min="6" max="6" width="0.5703125" customWidth="1"/>
    <col min="7" max="7" width="13.85546875" customWidth="1"/>
    <col min="8" max="8" width="14.5703125" customWidth="1"/>
  </cols>
  <sheetData>
    <row r="1" spans="1:7" ht="20.25" x14ac:dyDescent="0.3">
      <c r="A1" s="185" t="str">
        <f>[1]socie!A1</f>
        <v>CHRISLINE FINANCIAL SERVICES LIMITED</v>
      </c>
      <c r="B1" s="185"/>
      <c r="C1" s="185"/>
      <c r="D1" s="185"/>
      <c r="E1" s="185"/>
      <c r="F1" s="185"/>
      <c r="G1" s="151"/>
    </row>
    <row r="2" spans="1:7" s="50" customFormat="1" x14ac:dyDescent="0.25">
      <c r="A2" s="186" t="s">
        <v>117</v>
      </c>
      <c r="B2" s="186"/>
      <c r="C2" s="186"/>
      <c r="D2" s="186"/>
      <c r="E2" s="186"/>
      <c r="F2" s="186"/>
      <c r="G2" s="152"/>
    </row>
    <row r="3" spans="1:7" s="50" customFormat="1" x14ac:dyDescent="0.25">
      <c r="A3" s="186" t="str">
        <f>[1]soci!A3</f>
        <v>FOR THE YEAR ENDED 31 DECEMBER 2019</v>
      </c>
      <c r="B3" s="186"/>
      <c r="C3" s="186"/>
      <c r="D3" s="186"/>
      <c r="E3" s="186"/>
      <c r="F3" s="186"/>
      <c r="G3" s="152"/>
    </row>
    <row r="4" spans="1:7" s="5" customFormat="1" x14ac:dyDescent="0.25">
      <c r="C4" s="44"/>
      <c r="D4" s="28"/>
    </row>
    <row r="5" spans="1:7" s="5" customFormat="1" x14ac:dyDescent="0.25">
      <c r="C5" s="44">
        <v>2019</v>
      </c>
      <c r="D5" s="153"/>
      <c r="E5" s="11">
        <v>2018</v>
      </c>
      <c r="F5" s="63"/>
    </row>
    <row r="6" spans="1:7" s="5" customFormat="1" x14ac:dyDescent="0.25">
      <c r="C6" s="11" t="s">
        <v>6</v>
      </c>
      <c r="D6" s="59"/>
      <c r="E6" s="11" t="s">
        <v>6</v>
      </c>
      <c r="F6" s="63"/>
    </row>
    <row r="7" spans="1:7" s="5" customFormat="1" x14ac:dyDescent="0.25">
      <c r="A7" s="9" t="s">
        <v>118</v>
      </c>
      <c r="C7" s="44"/>
      <c r="D7" s="28"/>
    </row>
    <row r="8" spans="1:7" s="5" customFormat="1" x14ac:dyDescent="0.25">
      <c r="A8" s="8" t="s">
        <v>119</v>
      </c>
      <c r="C8" s="154">
        <f>[1]soci!F28</f>
        <v>-1737703.1453414243</v>
      </c>
      <c r="D8" s="155"/>
      <c r="E8" s="23">
        <f>[1]soci!H28</f>
        <v>2526865</v>
      </c>
    </row>
    <row r="9" spans="1:7" s="5" customFormat="1" x14ac:dyDescent="0.25">
      <c r="A9" s="8"/>
      <c r="C9" s="44"/>
      <c r="D9" s="28"/>
      <c r="E9" s="156"/>
    </row>
    <row r="10" spans="1:7" s="5" customFormat="1" x14ac:dyDescent="0.25">
      <c r="A10" s="9" t="s">
        <v>120</v>
      </c>
      <c r="C10" s="44"/>
      <c r="D10" s="28"/>
      <c r="E10" s="156"/>
    </row>
    <row r="11" spans="1:7" s="5" customFormat="1" x14ac:dyDescent="0.25">
      <c r="A11" s="8"/>
      <c r="C11" s="44"/>
      <c r="D11" s="28"/>
      <c r="E11" s="156"/>
    </row>
    <row r="12" spans="1:7" s="5" customFormat="1" x14ac:dyDescent="0.25">
      <c r="A12" s="8" t="s">
        <v>1</v>
      </c>
      <c r="C12" s="157">
        <f>[1]n19PPE!N29</f>
        <v>177126</v>
      </c>
      <c r="D12" s="155"/>
      <c r="E12" s="158">
        <v>188671</v>
      </c>
    </row>
    <row r="13" spans="1:7" s="5" customFormat="1" x14ac:dyDescent="0.25">
      <c r="A13" s="8" t="s">
        <v>121</v>
      </c>
      <c r="C13" s="154">
        <f>-'[1]n9-13'!K27</f>
        <v>-17086</v>
      </c>
      <c r="D13" s="155"/>
      <c r="E13" s="156">
        <v>-10500</v>
      </c>
    </row>
    <row r="14" spans="1:7" s="5" customFormat="1" x14ac:dyDescent="0.25">
      <c r="A14" s="8" t="s">
        <v>122</v>
      </c>
      <c r="C14" s="157">
        <f>'[1]n20-23'!F19</f>
        <v>77848</v>
      </c>
      <c r="D14" s="155"/>
      <c r="E14" s="23">
        <v>77846.399999999994</v>
      </c>
    </row>
    <row r="15" spans="1:7" s="5" customFormat="1" x14ac:dyDescent="0.25">
      <c r="A15" s="8"/>
      <c r="C15" s="159"/>
      <c r="D15" s="155"/>
      <c r="E15" s="32"/>
    </row>
    <row r="16" spans="1:7" s="5" customFormat="1" x14ac:dyDescent="0.25">
      <c r="A16" s="8"/>
      <c r="C16" s="160"/>
      <c r="D16" s="28"/>
      <c r="E16" s="24"/>
      <c r="F16" s="28"/>
    </row>
    <row r="17" spans="1:8" s="5" customFormat="1" x14ac:dyDescent="0.25">
      <c r="A17" s="9" t="s">
        <v>123</v>
      </c>
      <c r="C17" s="154">
        <f>SUM(C8:C16)</f>
        <v>-1499815.1453414243</v>
      </c>
      <c r="D17" s="161"/>
      <c r="E17" s="23">
        <f>SUM(E8:E16)</f>
        <v>2782882.4</v>
      </c>
    </row>
    <row r="18" spans="1:8" s="5" customFormat="1" ht="2.25" customHeight="1" x14ac:dyDescent="0.25">
      <c r="A18" s="8"/>
      <c r="C18" s="162"/>
      <c r="D18" s="28"/>
      <c r="E18" s="23"/>
    </row>
    <row r="19" spans="1:8" s="5" customFormat="1" x14ac:dyDescent="0.25">
      <c r="A19" s="8" t="s">
        <v>124</v>
      </c>
      <c r="C19" s="154">
        <f>'[1]n17-18'!H18-'[1]n17-18'!F18</f>
        <v>1062436.9353414252</v>
      </c>
      <c r="D19" s="155"/>
      <c r="E19" s="69">
        <v>-1591564</v>
      </c>
      <c r="G19" s="69"/>
      <c r="H19" s="69"/>
    </row>
    <row r="20" spans="1:8" s="5" customFormat="1" x14ac:dyDescent="0.25">
      <c r="A20" s="8" t="s">
        <v>125</v>
      </c>
      <c r="C20" s="154">
        <f>'[1]n17-18'!H51-'[1]n17-18'!F51-3</f>
        <v>1923880</v>
      </c>
      <c r="D20" s="24"/>
      <c r="E20" s="69">
        <v>-1844636</v>
      </c>
      <c r="H20" s="1"/>
    </row>
    <row r="21" spans="1:8" s="5" customFormat="1" x14ac:dyDescent="0.25">
      <c r="A21" s="8" t="s">
        <v>126</v>
      </c>
      <c r="C21" s="163">
        <f>'[1]n20-23'!F36-'[1]n20-23'!H36</f>
        <v>109549</v>
      </c>
      <c r="D21" s="164"/>
      <c r="E21" s="69">
        <v>-124375</v>
      </c>
    </row>
    <row r="22" spans="1:8" s="5" customFormat="1" ht="15" customHeight="1" x14ac:dyDescent="0.25">
      <c r="A22" s="8" t="s">
        <v>127</v>
      </c>
      <c r="C22" s="154">
        <f>'[1]n20-23'!F32-'[1]n20-23'!H32</f>
        <v>-576052</v>
      </c>
      <c r="D22" s="164"/>
      <c r="E22" s="158">
        <v>1113862</v>
      </c>
    </row>
    <row r="23" spans="1:8" s="5" customFormat="1" ht="15" customHeight="1" x14ac:dyDescent="0.25">
      <c r="A23" s="8" t="s">
        <v>128</v>
      </c>
      <c r="C23" s="154">
        <f>'[1]n20-23'!F40-'[1]n20-23'!H40</f>
        <v>258170</v>
      </c>
      <c r="D23" s="164"/>
      <c r="E23" s="69">
        <v>-430345</v>
      </c>
    </row>
    <row r="24" spans="1:8" s="5" customFormat="1" ht="3" customHeight="1" x14ac:dyDescent="0.25">
      <c r="A24" s="8"/>
      <c r="C24" s="159"/>
      <c r="D24" s="164"/>
      <c r="E24" s="123"/>
    </row>
    <row r="25" spans="1:8" s="5" customFormat="1" ht="20.25" customHeight="1" x14ac:dyDescent="0.25">
      <c r="A25" s="9" t="s">
        <v>129</v>
      </c>
      <c r="C25" s="154">
        <f>SUM(C17:C24)</f>
        <v>1278168.790000001</v>
      </c>
      <c r="D25" s="161"/>
      <c r="E25" s="156">
        <f>SUM(E17:E24)</f>
        <v>-94175.600000000093</v>
      </c>
    </row>
    <row r="26" spans="1:8" s="5" customFormat="1" ht="4.5" customHeight="1" x14ac:dyDescent="0.25">
      <c r="A26" s="8"/>
      <c r="C26" s="44"/>
      <c r="D26" s="28"/>
      <c r="E26" s="156"/>
    </row>
    <row r="27" spans="1:8" s="5" customFormat="1" x14ac:dyDescent="0.25">
      <c r="A27" s="8" t="s">
        <v>130</v>
      </c>
      <c r="C27" s="165">
        <f>'[1]n9-13'!I64-'[1]n9-13'!K46</f>
        <v>-521788</v>
      </c>
      <c r="D27" s="24"/>
      <c r="E27" s="156">
        <v>-755463</v>
      </c>
    </row>
    <row r="28" spans="1:8" s="5" customFormat="1" ht="4.5" customHeight="1" x14ac:dyDescent="0.25">
      <c r="A28" s="8"/>
      <c r="C28" s="44"/>
      <c r="D28" s="28"/>
      <c r="E28" s="156"/>
    </row>
    <row r="29" spans="1:8" s="5" customFormat="1" ht="15" customHeight="1" x14ac:dyDescent="0.25">
      <c r="A29" s="8"/>
      <c r="C29" s="166"/>
      <c r="D29" s="28"/>
      <c r="E29" s="167"/>
    </row>
    <row r="30" spans="1:8" s="5" customFormat="1" x14ac:dyDescent="0.25">
      <c r="A30" s="9" t="s">
        <v>131</v>
      </c>
      <c r="C30" s="154">
        <f>SUM(C25:C29)</f>
        <v>756380.79000000097</v>
      </c>
      <c r="D30" s="161"/>
      <c r="E30" s="24">
        <f>SUM(E25:E29)</f>
        <v>-849638.60000000009</v>
      </c>
      <c r="F30" s="28"/>
    </row>
    <row r="31" spans="1:8" s="5" customFormat="1" ht="3" customHeight="1" x14ac:dyDescent="0.25">
      <c r="A31" s="8"/>
      <c r="C31" s="122"/>
      <c r="D31" s="28"/>
      <c r="E31" s="168"/>
    </row>
    <row r="32" spans="1:8" s="5" customFormat="1" x14ac:dyDescent="0.25">
      <c r="A32" s="8"/>
      <c r="C32" s="44"/>
      <c r="D32" s="28"/>
      <c r="E32" s="156"/>
    </row>
    <row r="33" spans="1:7" s="5" customFormat="1" x14ac:dyDescent="0.25">
      <c r="A33" s="9" t="s">
        <v>132</v>
      </c>
      <c r="C33" s="44"/>
      <c r="D33" s="28"/>
      <c r="E33" s="156"/>
    </row>
    <row r="34" spans="1:7" s="5" customFormat="1" x14ac:dyDescent="0.25">
      <c r="C34" s="44"/>
      <c r="D34" s="28"/>
      <c r="E34" s="156"/>
    </row>
    <row r="35" spans="1:7" s="5" customFormat="1" x14ac:dyDescent="0.25">
      <c r="A35" s="8" t="s">
        <v>133</v>
      </c>
      <c r="C35" s="169">
        <f>-[1]n19PPE!H17</f>
        <v>-57035</v>
      </c>
      <c r="D35" s="24"/>
      <c r="E35" s="24">
        <v>-53635</v>
      </c>
      <c r="F35" s="28"/>
    </row>
    <row r="36" spans="1:7" s="5" customFormat="1" x14ac:dyDescent="0.25">
      <c r="A36" s="8" t="s">
        <v>134</v>
      </c>
      <c r="C36" s="169">
        <f>'[1]ETB 16'!L65</f>
        <v>17086</v>
      </c>
      <c r="D36" s="24"/>
      <c r="E36" s="170">
        <v>10500</v>
      </c>
      <c r="F36" s="28"/>
      <c r="G36" s="69"/>
    </row>
    <row r="37" spans="1:7" s="5" customFormat="1" x14ac:dyDescent="0.25">
      <c r="A37" s="8" t="s">
        <v>135</v>
      </c>
      <c r="C37" s="169">
        <f>'[1]n15-16'!H36-'[1]n15-16'!F36</f>
        <v>1006155</v>
      </c>
      <c r="D37" s="28"/>
      <c r="E37" s="24">
        <v>643977</v>
      </c>
      <c r="F37" s="28"/>
    </row>
    <row r="38" spans="1:7" s="5" customFormat="1" x14ac:dyDescent="0.25">
      <c r="C38" s="44"/>
      <c r="D38" s="28"/>
      <c r="E38" s="171"/>
      <c r="F38" s="28"/>
    </row>
    <row r="39" spans="1:7" s="5" customFormat="1" x14ac:dyDescent="0.25">
      <c r="C39" s="166"/>
      <c r="D39" s="28"/>
      <c r="E39" s="172"/>
      <c r="F39" s="28"/>
    </row>
    <row r="40" spans="1:7" s="5" customFormat="1" x14ac:dyDescent="0.25">
      <c r="A40" s="9" t="s">
        <v>136</v>
      </c>
      <c r="C40" s="173">
        <f>SUM(C35:C39)</f>
        <v>966206</v>
      </c>
      <c r="D40" s="174"/>
      <c r="E40" s="24">
        <f>SUM(E35:E39)</f>
        <v>600842</v>
      </c>
      <c r="F40" s="28"/>
    </row>
    <row r="41" spans="1:7" s="5" customFormat="1" x14ac:dyDescent="0.25">
      <c r="C41" s="122"/>
      <c r="D41" s="28"/>
      <c r="E41" s="168"/>
    </row>
    <row r="42" spans="1:7" s="5" customFormat="1" x14ac:dyDescent="0.25">
      <c r="C42" s="44"/>
      <c r="D42" s="28"/>
      <c r="E42" s="24"/>
    </row>
    <row r="43" spans="1:7" s="5" customFormat="1" x14ac:dyDescent="0.25">
      <c r="A43" s="9" t="s">
        <v>137</v>
      </c>
      <c r="C43" s="44"/>
      <c r="D43" s="28"/>
      <c r="E43" s="24"/>
    </row>
    <row r="44" spans="1:7" s="5" customFormat="1" x14ac:dyDescent="0.25">
      <c r="A44" s="44"/>
      <c r="C44" s="44"/>
      <c r="D44" s="28"/>
      <c r="E44" s="24"/>
    </row>
    <row r="45" spans="1:7" s="5" customFormat="1" x14ac:dyDescent="0.25">
      <c r="A45" s="5" t="s">
        <v>138</v>
      </c>
      <c r="C45" s="104">
        <f>'[1]n24-30'!F15-'[1]n24-30'!H15</f>
        <v>-648510</v>
      </c>
      <c r="D45" s="28"/>
      <c r="E45" s="158">
        <v>286089</v>
      </c>
    </row>
    <row r="46" spans="1:7" s="5" customFormat="1" x14ac:dyDescent="0.25">
      <c r="C46" s="104"/>
      <c r="D46" s="28"/>
    </row>
    <row r="47" spans="1:7" s="5" customFormat="1" x14ac:dyDescent="0.25">
      <c r="C47" s="175"/>
      <c r="D47" s="28"/>
      <c r="E47" s="176"/>
    </row>
    <row r="48" spans="1:7" s="5" customFormat="1" x14ac:dyDescent="0.25">
      <c r="A48" s="9" t="s">
        <v>139</v>
      </c>
      <c r="C48" s="120">
        <f>SUM(C45:C47)</f>
        <v>-648510</v>
      </c>
      <c r="D48" s="28"/>
      <c r="E48" s="23">
        <f>SUM(E45:E47)</f>
        <v>286089</v>
      </c>
    </row>
    <row r="49" spans="1:7" s="5" customFormat="1" x14ac:dyDescent="0.25">
      <c r="A49" s="9"/>
      <c r="C49" s="177"/>
      <c r="D49" s="28"/>
      <c r="E49" s="32"/>
    </row>
    <row r="50" spans="1:7" s="5" customFormat="1" x14ac:dyDescent="0.25">
      <c r="C50" s="104"/>
      <c r="D50" s="28"/>
      <c r="E50" s="24"/>
    </row>
    <row r="51" spans="1:7" s="5" customFormat="1" x14ac:dyDescent="0.25">
      <c r="A51" s="9" t="s">
        <v>140</v>
      </c>
      <c r="C51" s="173">
        <f>C30+C40+C48</f>
        <v>1074076.790000001</v>
      </c>
      <c r="D51" s="28"/>
      <c r="E51" s="23">
        <f>E30+E40+E48</f>
        <v>37292.399999999907</v>
      </c>
      <c r="G51" s="116"/>
    </row>
    <row r="52" spans="1:7" s="5" customFormat="1" x14ac:dyDescent="0.25">
      <c r="A52" s="9" t="s">
        <v>141</v>
      </c>
      <c r="C52" s="162">
        <f>E55</f>
        <v>1841604.4</v>
      </c>
      <c r="D52" s="28"/>
      <c r="E52" s="23">
        <v>1804312</v>
      </c>
    </row>
    <row r="53" spans="1:7" s="5" customFormat="1" x14ac:dyDescent="0.25">
      <c r="C53" s="44"/>
      <c r="D53" s="28"/>
      <c r="E53" s="156"/>
    </row>
    <row r="54" spans="1:7" s="5" customFormat="1" x14ac:dyDescent="0.25">
      <c r="A54" s="9"/>
      <c r="C54" s="166"/>
      <c r="D54" s="28"/>
      <c r="E54" s="167"/>
    </row>
    <row r="55" spans="1:7" s="5" customFormat="1" x14ac:dyDescent="0.25">
      <c r="A55" s="9" t="s">
        <v>142</v>
      </c>
      <c r="C55" s="162">
        <f>SUM(C51:C54)</f>
        <v>2915681.1900000009</v>
      </c>
      <c r="D55" s="28"/>
      <c r="E55" s="23">
        <f>SUM(E51:E54)</f>
        <v>1841604.4</v>
      </c>
      <c r="F55" s="28"/>
    </row>
    <row r="56" spans="1:7" s="5" customFormat="1" ht="15.75" thickBot="1" x14ac:dyDescent="0.3">
      <c r="A56" s="8"/>
      <c r="C56" s="127"/>
      <c r="D56" s="28"/>
      <c r="E56" s="178"/>
    </row>
    <row r="57" spans="1:7" s="5" customFormat="1" ht="15.75" thickTop="1" x14ac:dyDescent="0.25">
      <c r="A57" s="9"/>
      <c r="C57" s="44"/>
      <c r="D57" s="28"/>
      <c r="E57" s="156"/>
    </row>
    <row r="58" spans="1:7" s="5" customFormat="1" x14ac:dyDescent="0.25">
      <c r="A58" s="9" t="s">
        <v>143</v>
      </c>
      <c r="B58" s="119"/>
      <c r="C58" s="119"/>
      <c r="D58" s="179"/>
      <c r="E58" s="180"/>
      <c r="F58" s="119"/>
    </row>
    <row r="59" spans="1:7" s="5" customFormat="1" x14ac:dyDescent="0.25">
      <c r="A59" s="9"/>
      <c r="C59" s="44"/>
      <c r="D59" s="28"/>
      <c r="E59" s="156"/>
    </row>
    <row r="60" spans="1:7" s="5" customFormat="1" x14ac:dyDescent="0.25">
      <c r="A60" s="8" t="s">
        <v>43</v>
      </c>
      <c r="C60" s="162">
        <f>'[1]n15-16'!F11</f>
        <v>2915681</v>
      </c>
      <c r="D60" s="28"/>
      <c r="E60" s="23">
        <v>1841604</v>
      </c>
      <c r="F60" s="174"/>
    </row>
    <row r="61" spans="1:7" s="5" customFormat="1" x14ac:dyDescent="0.25">
      <c r="A61" s="8"/>
      <c r="C61" s="181"/>
      <c r="D61" s="28"/>
      <c r="E61" s="32"/>
      <c r="F61" s="174"/>
    </row>
    <row r="62" spans="1:7" s="5" customFormat="1" x14ac:dyDescent="0.25">
      <c r="A62" s="8"/>
      <c r="C62" s="157"/>
      <c r="D62" s="28"/>
      <c r="E62" s="23"/>
      <c r="F62" s="174"/>
    </row>
    <row r="63" spans="1:7" s="5" customFormat="1" x14ac:dyDescent="0.25">
      <c r="A63" s="8"/>
      <c r="C63" s="157">
        <f>SUM(C60:C62)</f>
        <v>2915681</v>
      </c>
      <c r="D63" s="28"/>
      <c r="E63" s="23">
        <f>SUM(E60:E62)</f>
        <v>1841604</v>
      </c>
      <c r="F63" s="174"/>
    </row>
    <row r="64" spans="1:7" s="5" customFormat="1" ht="15.75" thickBot="1" x14ac:dyDescent="0.3">
      <c r="A64" s="8"/>
      <c r="C64" s="182"/>
      <c r="D64" s="28"/>
      <c r="E64" s="178"/>
      <c r="F64" s="174"/>
    </row>
    <row r="65" spans="3:6" s="50" customFormat="1" ht="13.5" thickTop="1" x14ac:dyDescent="0.2"/>
    <row r="66" spans="3:6" s="50" customFormat="1" x14ac:dyDescent="0.25">
      <c r="C66" s="183">
        <f>C55-C63</f>
        <v>0.19000000087544322</v>
      </c>
      <c r="D66" s="183"/>
      <c r="E66" s="183"/>
      <c r="F66" s="183">
        <f>F55-F63</f>
        <v>0</v>
      </c>
    </row>
  </sheetData>
  <mergeCells count="3">
    <mergeCell ref="A1:F1"/>
    <mergeCell ref="A2:F2"/>
    <mergeCell ref="A3:F3"/>
  </mergeCell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
  <sheetViews>
    <sheetView topLeftCell="A48" workbookViewId="0">
      <selection activeCell="E58" sqref="E58"/>
    </sheetView>
  </sheetViews>
  <sheetFormatPr defaultRowHeight="15.75" x14ac:dyDescent="0.25"/>
  <cols>
    <col min="1" max="1" width="4.7109375" style="47" customWidth="1"/>
    <col min="2" max="2" width="20.42578125" style="2" customWidth="1"/>
    <col min="3" max="3" width="8" style="2" customWidth="1"/>
    <col min="4" max="4" width="22.7109375" style="2" customWidth="1"/>
    <col min="5" max="5" width="13.28515625" style="2" customWidth="1"/>
    <col min="6" max="6" width="12.28515625" style="2" bestFit="1" customWidth="1"/>
    <col min="7" max="7" width="0.42578125" style="2" customWidth="1"/>
    <col min="8" max="8" width="11.5703125" style="2" bestFit="1" customWidth="1"/>
    <col min="9" max="9" width="18" style="2" customWidth="1"/>
    <col min="10" max="16384" width="9.140625" style="2"/>
  </cols>
  <sheetData>
    <row r="1" spans="1:10" x14ac:dyDescent="0.25">
      <c r="A1" s="190" t="str">
        <f>'[1]corp inf'!A1:H1</f>
        <v>CHRISLINE FINANCIAL SERVICES LIMITED</v>
      </c>
      <c r="B1" s="190"/>
      <c r="C1" s="190"/>
      <c r="D1" s="190"/>
      <c r="E1" s="190"/>
      <c r="F1" s="190"/>
      <c r="G1" s="190"/>
      <c r="H1" s="190"/>
    </row>
    <row r="2" spans="1:10" s="5" customFormat="1" ht="15" x14ac:dyDescent="0.25">
      <c r="A2" s="191" t="s">
        <v>2</v>
      </c>
      <c r="B2" s="191"/>
      <c r="C2" s="191"/>
      <c r="D2" s="191"/>
      <c r="E2" s="191"/>
      <c r="F2" s="191"/>
      <c r="G2" s="191"/>
      <c r="H2" s="191"/>
    </row>
    <row r="3" spans="1:10" s="5" customFormat="1" ht="15" x14ac:dyDescent="0.25">
      <c r="A3" s="6"/>
      <c r="B3" s="7"/>
      <c r="C3" s="7"/>
      <c r="D3" s="7"/>
      <c r="E3" s="7"/>
      <c r="F3" s="7"/>
      <c r="G3" s="7"/>
      <c r="H3" s="7"/>
    </row>
    <row r="4" spans="1:10" s="5" customFormat="1" ht="10.5" customHeight="1" x14ac:dyDescent="0.25">
      <c r="A4" s="6"/>
      <c r="B4" s="192" t="s">
        <v>3</v>
      </c>
      <c r="C4" s="192"/>
      <c r="D4" s="192"/>
      <c r="E4" s="192"/>
      <c r="F4" s="192"/>
      <c r="G4" s="192"/>
      <c r="H4" s="192"/>
    </row>
    <row r="5" spans="1:10" s="5" customFormat="1" ht="50.25" customHeight="1" x14ac:dyDescent="0.25">
      <c r="A5" s="6"/>
      <c r="B5" s="192"/>
      <c r="C5" s="192"/>
      <c r="D5" s="192"/>
      <c r="E5" s="192"/>
      <c r="F5" s="192"/>
      <c r="G5" s="192"/>
      <c r="H5" s="192"/>
    </row>
    <row r="6" spans="1:10" s="5" customFormat="1" ht="15" x14ac:dyDescent="0.25">
      <c r="A6" s="6"/>
      <c r="C6" s="8"/>
      <c r="D6" s="8"/>
      <c r="E6" s="8"/>
      <c r="F6" s="8"/>
      <c r="G6" s="8"/>
      <c r="H6" s="8"/>
    </row>
    <row r="7" spans="1:10" s="5" customFormat="1" ht="15" x14ac:dyDescent="0.25">
      <c r="A7" s="6"/>
      <c r="B7" s="5" t="s">
        <v>4</v>
      </c>
      <c r="C7" s="8"/>
      <c r="D7" s="8"/>
      <c r="E7" s="8"/>
      <c r="F7" s="8"/>
      <c r="G7" s="8"/>
      <c r="H7" s="8"/>
    </row>
    <row r="8" spans="1:10" s="5" customFormat="1" ht="15" x14ac:dyDescent="0.25">
      <c r="A8" s="6"/>
      <c r="B8" s="8"/>
      <c r="C8" s="8"/>
      <c r="D8" s="8"/>
      <c r="E8" s="8"/>
      <c r="F8" s="9">
        <v>2019</v>
      </c>
      <c r="G8" s="9"/>
      <c r="H8" s="10">
        <v>2018</v>
      </c>
    </row>
    <row r="9" spans="1:10" s="5" customFormat="1" ht="15" x14ac:dyDescent="0.25">
      <c r="A9" s="6">
        <v>1</v>
      </c>
      <c r="B9" s="9" t="s">
        <v>5</v>
      </c>
      <c r="C9" s="8"/>
      <c r="D9" s="8"/>
      <c r="E9" s="8"/>
      <c r="F9" s="11" t="s">
        <v>6</v>
      </c>
      <c r="G9" s="11"/>
      <c r="H9" s="10" t="s">
        <v>6</v>
      </c>
      <c r="J9" s="8"/>
    </row>
    <row r="10" spans="1:10" s="5" customFormat="1" ht="15" x14ac:dyDescent="0.25">
      <c r="A10" s="6"/>
      <c r="B10" s="8"/>
      <c r="C10" s="8"/>
      <c r="D10" s="8"/>
      <c r="E10" s="8"/>
      <c r="F10" s="8"/>
      <c r="G10" s="8"/>
      <c r="H10" s="8"/>
      <c r="J10" s="8"/>
    </row>
    <row r="11" spans="1:10" s="5" customFormat="1" ht="15" x14ac:dyDescent="0.25">
      <c r="A11" s="6"/>
      <c r="B11" s="8" t="s">
        <v>7</v>
      </c>
      <c r="C11" s="8"/>
      <c r="D11" s="8"/>
      <c r="E11" s="8"/>
      <c r="F11" s="12">
        <f>[1]soci!F8+[1]soci!F15</f>
        <v>6181880.9810900055</v>
      </c>
      <c r="G11" s="13"/>
      <c r="H11" s="14">
        <f>[1]soci!H8+[1]soci!H15</f>
        <v>8495221</v>
      </c>
      <c r="J11" s="8"/>
    </row>
    <row r="12" spans="1:10" s="5" customFormat="1" ht="6" customHeight="1" x14ac:dyDescent="0.25">
      <c r="A12" s="6"/>
      <c r="B12" s="8"/>
      <c r="C12" s="8"/>
      <c r="D12" s="8"/>
      <c r="E12" s="8"/>
      <c r="F12" s="15"/>
      <c r="G12" s="16"/>
      <c r="H12" s="17"/>
      <c r="J12" s="9"/>
    </row>
    <row r="13" spans="1:10" s="5" customFormat="1" ht="15" x14ac:dyDescent="0.25">
      <c r="A13" s="6"/>
      <c r="B13" s="8"/>
      <c r="C13" s="8"/>
      <c r="D13" s="8"/>
      <c r="E13" s="8"/>
      <c r="F13" s="18"/>
      <c r="G13" s="16"/>
      <c r="H13" s="8"/>
      <c r="J13" s="8"/>
    </row>
    <row r="14" spans="1:10" s="5" customFormat="1" ht="15" x14ac:dyDescent="0.25">
      <c r="A14" s="6"/>
      <c r="B14" s="16" t="s">
        <v>8</v>
      </c>
      <c r="C14" s="16"/>
      <c r="D14" s="16"/>
      <c r="E14" s="16"/>
      <c r="F14" s="12">
        <f>[1]soci!F28</f>
        <v>-1737703.1453414243</v>
      </c>
      <c r="G14" s="19"/>
      <c r="H14" s="18">
        <f>[1]soci!H28</f>
        <v>2526865</v>
      </c>
    </row>
    <row r="15" spans="1:10" s="5" customFormat="1" ht="15" x14ac:dyDescent="0.25">
      <c r="A15" s="6"/>
      <c r="B15" s="16" t="s">
        <v>9</v>
      </c>
      <c r="C15" s="16"/>
      <c r="D15" s="16"/>
      <c r="E15" s="16"/>
      <c r="F15" s="20">
        <f>[1]soci!F30</f>
        <v>-190543.09996512887</v>
      </c>
      <c r="G15" s="21"/>
      <c r="H15" s="22">
        <v>-603595.05444999994</v>
      </c>
    </row>
    <row r="16" spans="1:10" s="5" customFormat="1" ht="15" x14ac:dyDescent="0.25">
      <c r="A16" s="6"/>
      <c r="B16" s="16" t="s">
        <v>10</v>
      </c>
      <c r="C16" s="16"/>
      <c r="D16" s="16"/>
      <c r="E16" s="16"/>
      <c r="F16" s="12">
        <f>[1]soci!F31</f>
        <v>0</v>
      </c>
      <c r="G16" s="18"/>
      <c r="H16" s="23">
        <v>-126343.25</v>
      </c>
      <c r="J16" s="16"/>
    </row>
    <row r="17" spans="1:10" s="5" customFormat="1" ht="15" x14ac:dyDescent="0.25">
      <c r="A17" s="6"/>
      <c r="B17" s="16" t="s">
        <v>11</v>
      </c>
      <c r="C17" s="16"/>
      <c r="D17" s="16"/>
      <c r="E17" s="16"/>
      <c r="F17" s="12">
        <v>0</v>
      </c>
      <c r="G17" s="24"/>
      <c r="H17" s="18">
        <v>-539078.00866499997</v>
      </c>
      <c r="I17" s="25"/>
      <c r="J17" s="16"/>
    </row>
    <row r="18" spans="1:10" s="5" customFormat="1" ht="15" x14ac:dyDescent="0.25">
      <c r="A18" s="6"/>
      <c r="B18" s="16" t="s">
        <v>12</v>
      </c>
      <c r="C18" s="16"/>
      <c r="D18" s="16"/>
      <c r="E18" s="16"/>
      <c r="F18" s="12">
        <f>[1]socie!M19</f>
        <v>-235165.42456857022</v>
      </c>
      <c r="G18" s="24"/>
      <c r="H18" s="18">
        <v>-107198</v>
      </c>
      <c r="I18" s="25"/>
      <c r="J18" s="16"/>
    </row>
    <row r="19" spans="1:10" s="5" customFormat="1" ht="6.75" customHeight="1" x14ac:dyDescent="0.25">
      <c r="A19" s="6"/>
      <c r="B19" s="16"/>
      <c r="C19" s="16"/>
      <c r="D19" s="16"/>
      <c r="E19" s="16"/>
      <c r="F19" s="26"/>
      <c r="G19" s="24"/>
      <c r="H19" s="27"/>
      <c r="I19" s="25"/>
      <c r="J19" s="16"/>
    </row>
    <row r="20" spans="1:10" s="5" customFormat="1" ht="12.75" customHeight="1" x14ac:dyDescent="0.25">
      <c r="A20" s="6"/>
      <c r="F20" s="28"/>
      <c r="G20" s="28"/>
      <c r="H20" s="28"/>
    </row>
    <row r="21" spans="1:10" s="5" customFormat="1" ht="15" x14ac:dyDescent="0.25">
      <c r="A21" s="6"/>
      <c r="B21" s="16" t="s">
        <v>13</v>
      </c>
      <c r="C21" s="16"/>
      <c r="D21" s="16"/>
      <c r="E21" s="16"/>
      <c r="F21" s="20">
        <f>SUM(F14:F20)</f>
        <v>-2163411.6698751235</v>
      </c>
      <c r="G21" s="19"/>
      <c r="H21" s="22">
        <f>SUM(H14:H20)</f>
        <v>1150650.6868850002</v>
      </c>
      <c r="J21" s="16"/>
    </row>
    <row r="22" spans="1:10" s="5" customFormat="1" ht="15" x14ac:dyDescent="0.25">
      <c r="A22" s="6"/>
      <c r="B22" s="16" t="s">
        <v>14</v>
      </c>
      <c r="C22" s="16"/>
      <c r="D22" s="16"/>
      <c r="E22" s="16"/>
      <c r="F22" s="29"/>
      <c r="G22" s="16"/>
      <c r="H22" s="30"/>
      <c r="J22" s="16"/>
    </row>
    <row r="23" spans="1:10" s="5" customFormat="1" ht="15" x14ac:dyDescent="0.25">
      <c r="A23" s="6"/>
      <c r="B23" s="16" t="s">
        <v>15</v>
      </c>
      <c r="C23" s="16"/>
      <c r="D23" s="16"/>
      <c r="E23" s="16"/>
      <c r="F23" s="12">
        <f>H26</f>
        <v>2668410.986885</v>
      </c>
      <c r="G23" s="24"/>
      <c r="H23" s="31">
        <v>1517760.3</v>
      </c>
      <c r="I23" s="25"/>
      <c r="J23" s="16"/>
    </row>
    <row r="24" spans="1:10" s="5" customFormat="1" ht="3.75" customHeight="1" x14ac:dyDescent="0.25">
      <c r="A24" s="6"/>
      <c r="B24" s="16"/>
      <c r="C24" s="16"/>
      <c r="D24" s="16"/>
      <c r="E24" s="16"/>
      <c r="F24" s="15"/>
      <c r="G24" s="16"/>
      <c r="H24" s="32"/>
    </row>
    <row r="25" spans="1:10" s="5" customFormat="1" ht="15" customHeight="1" x14ac:dyDescent="0.25">
      <c r="A25" s="6"/>
      <c r="B25" s="16"/>
      <c r="C25" s="16"/>
      <c r="D25" s="16"/>
      <c r="E25" s="16"/>
      <c r="F25" s="29"/>
      <c r="G25" s="16"/>
      <c r="H25" s="23"/>
      <c r="J25" s="16"/>
    </row>
    <row r="26" spans="1:10" s="5" customFormat="1" ht="15" x14ac:dyDescent="0.25">
      <c r="A26" s="6"/>
      <c r="B26" s="16" t="s">
        <v>16</v>
      </c>
      <c r="C26" s="16"/>
      <c r="D26" s="16"/>
      <c r="E26" s="16"/>
      <c r="F26" s="12">
        <f>SUM(F21:F25)</f>
        <v>504999.31700987648</v>
      </c>
      <c r="G26" s="19"/>
      <c r="H26" s="33">
        <f>SUM(H21:H25)</f>
        <v>2668410.986885</v>
      </c>
    </row>
    <row r="27" spans="1:10" s="5" customFormat="1" ht="13.5" customHeight="1" x14ac:dyDescent="0.25">
      <c r="A27" s="6"/>
      <c r="B27" s="16"/>
      <c r="C27" s="16"/>
      <c r="D27" s="16"/>
      <c r="E27" s="16"/>
      <c r="F27" s="34"/>
      <c r="G27" s="16"/>
      <c r="H27" s="35"/>
    </row>
    <row r="28" spans="1:10" s="5" customFormat="1" ht="15" x14ac:dyDescent="0.25">
      <c r="A28" s="6"/>
      <c r="B28" s="16" t="s">
        <v>17</v>
      </c>
      <c r="C28" s="16"/>
      <c r="D28" s="16"/>
      <c r="E28" s="16"/>
      <c r="F28" s="12">
        <f>SUM(F26:F27)</f>
        <v>504999.31700987648</v>
      </c>
      <c r="G28" s="36"/>
      <c r="H28" s="33">
        <f>SUM(H26:H27)</f>
        <v>2668410.986885</v>
      </c>
    </row>
    <row r="29" spans="1:10" s="5" customFormat="1" ht="4.5" customHeight="1" thickBot="1" x14ac:dyDescent="0.3">
      <c r="A29" s="6"/>
      <c r="B29" s="16"/>
      <c r="C29" s="16"/>
      <c r="D29" s="16"/>
      <c r="E29" s="16"/>
      <c r="F29" s="37"/>
      <c r="G29" s="16"/>
      <c r="H29" s="38"/>
    </row>
    <row r="30" spans="1:10" s="5" customFormat="1" thickTop="1" x14ac:dyDescent="0.25">
      <c r="A30" s="6"/>
      <c r="B30" s="16"/>
      <c r="C30" s="16"/>
      <c r="D30" s="16"/>
      <c r="E30" s="16"/>
      <c r="F30" s="23"/>
      <c r="G30" s="16"/>
      <c r="H30" s="39"/>
      <c r="I30" s="40"/>
    </row>
    <row r="31" spans="1:10" s="5" customFormat="1" ht="6" customHeight="1" x14ac:dyDescent="0.25">
      <c r="A31" s="6"/>
      <c r="B31" s="16"/>
      <c r="C31" s="16"/>
      <c r="D31" s="16"/>
      <c r="E31" s="16"/>
      <c r="F31" s="16"/>
      <c r="G31" s="16"/>
      <c r="H31" s="39"/>
    </row>
    <row r="32" spans="1:10" s="5" customFormat="1" ht="15" x14ac:dyDescent="0.25">
      <c r="A32" s="6"/>
      <c r="B32" s="16"/>
      <c r="C32" s="16"/>
      <c r="D32" s="16"/>
      <c r="E32" s="16"/>
      <c r="F32" s="16"/>
      <c r="G32" s="16"/>
      <c r="H32" s="41"/>
    </row>
    <row r="33" spans="1:8" s="5" customFormat="1" ht="15" x14ac:dyDescent="0.25">
      <c r="A33" s="6">
        <v>2</v>
      </c>
      <c r="B33" s="29" t="s">
        <v>18</v>
      </c>
      <c r="C33" s="16"/>
      <c r="D33" s="16"/>
      <c r="E33" s="16"/>
      <c r="F33" s="16"/>
      <c r="G33" s="16"/>
      <c r="H33" s="41"/>
    </row>
    <row r="34" spans="1:8" s="5" customFormat="1" ht="15" x14ac:dyDescent="0.25">
      <c r="A34" s="6"/>
      <c r="B34" s="16"/>
      <c r="C34" s="16"/>
      <c r="D34" s="16"/>
      <c r="E34" s="16"/>
      <c r="F34" s="16"/>
      <c r="G34" s="16"/>
      <c r="H34" s="29"/>
    </row>
    <row r="35" spans="1:8" s="5" customFormat="1" ht="15" x14ac:dyDescent="0.25">
      <c r="A35" s="6"/>
      <c r="B35" s="193" t="s">
        <v>19</v>
      </c>
      <c r="C35" s="193"/>
      <c r="D35" s="193"/>
      <c r="E35" s="193"/>
      <c r="F35" s="193"/>
      <c r="G35" s="193"/>
      <c r="H35" s="193"/>
    </row>
    <row r="36" spans="1:8" s="5" customFormat="1" ht="15" x14ac:dyDescent="0.25">
      <c r="A36" s="6"/>
      <c r="B36" s="193"/>
      <c r="C36" s="193"/>
      <c r="D36" s="193"/>
      <c r="E36" s="193"/>
      <c r="F36" s="193"/>
      <c r="G36" s="193"/>
      <c r="H36" s="193"/>
    </row>
    <row r="37" spans="1:8" s="5" customFormat="1" ht="15" x14ac:dyDescent="0.25">
      <c r="A37" s="6"/>
      <c r="B37" s="193"/>
      <c r="C37" s="193"/>
      <c r="D37" s="193"/>
      <c r="E37" s="193"/>
      <c r="F37" s="193"/>
      <c r="G37" s="193"/>
      <c r="H37" s="193"/>
    </row>
    <row r="38" spans="1:8" s="5" customFormat="1" ht="15" x14ac:dyDescent="0.25">
      <c r="A38" s="6"/>
      <c r="B38" s="42"/>
      <c r="C38" s="28"/>
      <c r="D38" s="28"/>
      <c r="E38" s="28"/>
      <c r="F38" s="28"/>
      <c r="G38" s="28"/>
      <c r="H38" s="28"/>
    </row>
    <row r="39" spans="1:8" s="5" customFormat="1" ht="15" x14ac:dyDescent="0.25">
      <c r="A39" s="6">
        <f>A33+1</f>
        <v>3</v>
      </c>
      <c r="B39" s="43" t="s">
        <v>20</v>
      </c>
      <c r="C39" s="28"/>
      <c r="D39" s="28"/>
      <c r="E39" s="28"/>
      <c r="F39" s="28"/>
      <c r="G39" s="28"/>
      <c r="H39" s="28"/>
    </row>
    <row r="40" spans="1:8" s="5" customFormat="1" ht="15" x14ac:dyDescent="0.25">
      <c r="A40" s="6"/>
      <c r="B40" s="42"/>
      <c r="C40" s="28"/>
      <c r="D40" s="28"/>
      <c r="E40" s="28"/>
      <c r="F40" s="28"/>
      <c r="G40" s="28"/>
      <c r="H40" s="28"/>
    </row>
    <row r="41" spans="1:8" s="5" customFormat="1" ht="14.25" x14ac:dyDescent="0.2">
      <c r="B41" s="192" t="s">
        <v>21</v>
      </c>
      <c r="C41" s="192"/>
      <c r="D41" s="192"/>
      <c r="E41" s="192"/>
      <c r="F41" s="192"/>
      <c r="G41" s="192"/>
      <c r="H41" s="192"/>
    </row>
    <row r="42" spans="1:8" s="5" customFormat="1" ht="15" x14ac:dyDescent="0.25">
      <c r="A42" s="6"/>
      <c r="B42" s="192"/>
      <c r="C42" s="192"/>
      <c r="D42" s="192"/>
      <c r="E42" s="192"/>
      <c r="F42" s="192"/>
      <c r="G42" s="192"/>
      <c r="H42" s="192"/>
    </row>
    <row r="43" spans="1:8" s="5" customFormat="1" ht="15" x14ac:dyDescent="0.25">
      <c r="A43" s="6"/>
    </row>
    <row r="44" spans="1:8" s="5" customFormat="1" ht="15" x14ac:dyDescent="0.25">
      <c r="A44" s="6">
        <f>A39+1</f>
        <v>4</v>
      </c>
      <c r="B44" s="44" t="s">
        <v>22</v>
      </c>
    </row>
    <row r="45" spans="1:8" s="5" customFormat="1" ht="15" x14ac:dyDescent="0.25">
      <c r="A45" s="6"/>
      <c r="B45" s="16"/>
      <c r="C45" s="16"/>
      <c r="D45" s="16"/>
      <c r="E45" s="16"/>
      <c r="F45" s="16"/>
      <c r="G45" s="16"/>
      <c r="H45" s="16"/>
    </row>
    <row r="46" spans="1:8" s="5" customFormat="1" ht="15" x14ac:dyDescent="0.25">
      <c r="A46" s="6"/>
      <c r="B46" s="193" t="s">
        <v>23</v>
      </c>
      <c r="C46" s="193"/>
      <c r="D46" s="193"/>
      <c r="E46" s="193"/>
      <c r="F46" s="193"/>
      <c r="G46" s="193"/>
      <c r="H46" s="193"/>
    </row>
    <row r="47" spans="1:8" s="5" customFormat="1" ht="15" x14ac:dyDescent="0.25">
      <c r="A47" s="6"/>
      <c r="B47" s="193"/>
      <c r="C47" s="193"/>
      <c r="D47" s="193"/>
      <c r="E47" s="193"/>
      <c r="F47" s="193"/>
      <c r="G47" s="193"/>
      <c r="H47" s="193"/>
    </row>
    <row r="48" spans="1:8" s="5" customFormat="1" ht="15" x14ac:dyDescent="0.25">
      <c r="A48" s="6"/>
      <c r="B48" s="193"/>
      <c r="C48" s="193"/>
      <c r="D48" s="193"/>
      <c r="E48" s="193"/>
      <c r="F48" s="193"/>
      <c r="G48" s="193"/>
      <c r="H48" s="193"/>
    </row>
    <row r="49" spans="1:9" s="5" customFormat="1" ht="15" x14ac:dyDescent="0.25">
      <c r="A49" s="6"/>
      <c r="B49" s="16"/>
      <c r="C49" s="28"/>
      <c r="D49" s="28"/>
      <c r="E49" s="28"/>
      <c r="F49" s="28"/>
      <c r="G49" s="28"/>
      <c r="H49" s="28"/>
    </row>
    <row r="50" spans="1:9" s="5" customFormat="1" ht="15" x14ac:dyDescent="0.25">
      <c r="A50" s="6">
        <f>A44+1</f>
        <v>5</v>
      </c>
      <c r="B50" s="9" t="s">
        <v>24</v>
      </c>
    </row>
    <row r="51" spans="1:9" s="5" customFormat="1" ht="15" x14ac:dyDescent="0.25">
      <c r="A51" s="6"/>
      <c r="B51" s="8"/>
      <c r="C51" s="8"/>
      <c r="D51" s="8"/>
      <c r="E51" s="8"/>
      <c r="F51" s="8"/>
      <c r="G51" s="8"/>
      <c r="H51" s="8"/>
      <c r="I51" s="8"/>
    </row>
    <row r="52" spans="1:9" s="5" customFormat="1" ht="15" x14ac:dyDescent="0.25">
      <c r="A52" s="6"/>
      <c r="B52" s="189" t="s">
        <v>25</v>
      </c>
      <c r="C52" s="189"/>
      <c r="D52" s="189"/>
      <c r="E52" s="189"/>
      <c r="F52" s="189"/>
      <c r="G52" s="189"/>
      <c r="H52" s="189"/>
    </row>
    <row r="53" spans="1:9" s="5" customFormat="1" ht="15" x14ac:dyDescent="0.25">
      <c r="A53" s="6"/>
      <c r="B53" s="189"/>
      <c r="C53" s="189"/>
      <c r="D53" s="189"/>
      <c r="E53" s="189"/>
      <c r="F53" s="189"/>
      <c r="G53" s="189"/>
      <c r="H53" s="189"/>
    </row>
    <row r="54" spans="1:9" s="5" customFormat="1" ht="15" x14ac:dyDescent="0.25">
      <c r="A54" s="6"/>
      <c r="B54" s="45"/>
      <c r="C54" s="46"/>
      <c r="D54" s="45"/>
      <c r="E54" s="46"/>
      <c r="F54" s="46"/>
      <c r="G54" s="46"/>
      <c r="H54" s="46"/>
    </row>
    <row r="55" spans="1:9" s="5" customFormat="1" ht="15" x14ac:dyDescent="0.25">
      <c r="A55" s="6"/>
      <c r="B55" s="45"/>
      <c r="C55" s="46"/>
      <c r="D55" s="45"/>
      <c r="E55" s="46"/>
      <c r="F55" s="46"/>
      <c r="G55" s="46"/>
      <c r="H55" s="46"/>
    </row>
    <row r="56" spans="1:9" s="5" customFormat="1" ht="15" x14ac:dyDescent="0.25">
      <c r="A56" s="6"/>
      <c r="B56" s="45"/>
      <c r="C56" s="46"/>
      <c r="D56" s="45"/>
      <c r="E56" s="46"/>
      <c r="F56" s="46"/>
      <c r="G56" s="46"/>
      <c r="H56" s="46"/>
    </row>
    <row r="57" spans="1:9" s="5" customFormat="1" ht="15" x14ac:dyDescent="0.25">
      <c r="A57" s="6"/>
      <c r="B57" s="45"/>
      <c r="C57" s="46"/>
      <c r="D57" s="45"/>
      <c r="E57" s="46"/>
      <c r="F57" s="46"/>
      <c r="G57" s="46"/>
      <c r="H57" s="46"/>
    </row>
    <row r="58" spans="1:9" s="5" customFormat="1" ht="15" x14ac:dyDescent="0.25">
      <c r="A58" s="6"/>
      <c r="B58" s="45"/>
      <c r="C58" s="46"/>
      <c r="D58" s="45"/>
      <c r="E58" s="46"/>
      <c r="F58" s="46"/>
      <c r="G58" s="46"/>
      <c r="H58" s="46"/>
    </row>
    <row r="59" spans="1:9" s="5" customFormat="1" ht="15" x14ac:dyDescent="0.25">
      <c r="A59" s="6"/>
      <c r="B59" s="45"/>
      <c r="C59" s="46"/>
      <c r="D59" s="45"/>
      <c r="E59" s="46"/>
      <c r="F59" s="46"/>
      <c r="G59" s="46"/>
      <c r="H59" s="46"/>
    </row>
    <row r="60" spans="1:9" s="5" customFormat="1" ht="15" x14ac:dyDescent="0.25">
      <c r="A60" s="6"/>
      <c r="B60" s="45"/>
      <c r="C60" s="46"/>
      <c r="D60" s="45"/>
      <c r="E60" s="46"/>
      <c r="F60" s="46"/>
      <c r="G60" s="46"/>
      <c r="H60" s="46"/>
    </row>
    <row r="61" spans="1:9" s="5" customFormat="1" ht="15" x14ac:dyDescent="0.25">
      <c r="A61" s="6"/>
      <c r="B61" s="45"/>
      <c r="C61" s="46"/>
      <c r="D61" s="45"/>
      <c r="E61" s="46"/>
      <c r="F61" s="46"/>
      <c r="G61" s="46"/>
      <c r="H61" s="46"/>
    </row>
    <row r="62" spans="1:9" s="5" customFormat="1" ht="15" x14ac:dyDescent="0.25">
      <c r="A62" s="6"/>
      <c r="B62" s="45"/>
      <c r="C62" s="46"/>
      <c r="D62" s="45"/>
      <c r="E62" s="46"/>
      <c r="F62" s="46"/>
      <c r="G62" s="46"/>
      <c r="H62" s="46"/>
    </row>
    <row r="63" spans="1:9" s="5" customFormat="1" ht="15" x14ac:dyDescent="0.25">
      <c r="A63" s="6"/>
      <c r="B63" s="46"/>
      <c r="C63" s="46"/>
      <c r="D63" s="45"/>
      <c r="E63" s="46"/>
      <c r="F63" s="46"/>
      <c r="G63" s="46"/>
      <c r="H63" s="46"/>
    </row>
    <row r="64" spans="1:9" s="5" customFormat="1" ht="15" x14ac:dyDescent="0.25">
      <c r="A64" s="6"/>
      <c r="B64" s="46"/>
      <c r="C64" s="46"/>
      <c r="D64" s="45"/>
      <c r="E64" s="46"/>
      <c r="F64" s="46"/>
      <c r="G64" s="46"/>
      <c r="H64" s="46"/>
    </row>
    <row r="65" spans="1:8" s="5" customFormat="1" ht="15" x14ac:dyDescent="0.25">
      <c r="A65" s="6"/>
      <c r="B65" s="46"/>
      <c r="C65" s="46"/>
      <c r="D65" s="45"/>
      <c r="E65" s="46"/>
      <c r="F65" s="46"/>
      <c r="G65" s="46"/>
      <c r="H65" s="46"/>
    </row>
    <row r="66" spans="1:8" s="5" customFormat="1" ht="15" x14ac:dyDescent="0.25">
      <c r="A66" s="6"/>
      <c r="B66" s="46"/>
      <c r="C66" s="46"/>
      <c r="D66" s="45"/>
      <c r="E66" s="46"/>
      <c r="F66" s="46"/>
      <c r="G66" s="46"/>
      <c r="H66" s="46"/>
    </row>
    <row r="67" spans="1:8" s="5" customFormat="1" ht="15" x14ac:dyDescent="0.25">
      <c r="A67" s="6"/>
      <c r="B67" s="46"/>
      <c r="C67" s="46"/>
      <c r="D67" s="45"/>
      <c r="E67" s="46"/>
      <c r="F67" s="46"/>
      <c r="G67" s="46"/>
      <c r="H67" s="46"/>
    </row>
    <row r="68" spans="1:8" s="5" customFormat="1" ht="15" x14ac:dyDescent="0.25">
      <c r="A68" s="6"/>
      <c r="B68" s="46"/>
      <c r="C68" s="46"/>
      <c r="D68" s="45"/>
      <c r="E68" s="46"/>
      <c r="F68" s="46"/>
      <c r="G68" s="46"/>
      <c r="H68" s="46"/>
    </row>
    <row r="69" spans="1:8" s="5" customFormat="1" ht="15" x14ac:dyDescent="0.25">
      <c r="A69" s="6"/>
      <c r="B69" s="46"/>
      <c r="C69" s="46"/>
      <c r="D69" s="45"/>
      <c r="E69" s="46"/>
      <c r="F69" s="46"/>
      <c r="G69" s="46"/>
      <c r="H69" s="46"/>
    </row>
    <row r="70" spans="1:8" s="5" customFormat="1" ht="15" x14ac:dyDescent="0.25">
      <c r="A70" s="6"/>
      <c r="B70" s="46"/>
      <c r="C70" s="46"/>
      <c r="D70" s="45"/>
      <c r="E70" s="46"/>
      <c r="F70" s="46"/>
      <c r="G70" s="46"/>
      <c r="H70" s="46"/>
    </row>
    <row r="71" spans="1:8" s="5" customFormat="1" ht="15" x14ac:dyDescent="0.25">
      <c r="A71" s="6"/>
      <c r="B71" s="46"/>
      <c r="C71" s="46"/>
      <c r="D71" s="45"/>
      <c r="E71" s="46"/>
      <c r="F71" s="46"/>
      <c r="G71" s="46"/>
      <c r="H71" s="46"/>
    </row>
    <row r="72" spans="1:8" s="5" customFormat="1" ht="15" x14ac:dyDescent="0.25">
      <c r="A72" s="6"/>
      <c r="B72" s="46"/>
      <c r="C72" s="46"/>
      <c r="D72" s="45"/>
      <c r="E72" s="46"/>
      <c r="F72" s="46"/>
      <c r="G72" s="46"/>
      <c r="H72" s="46"/>
    </row>
    <row r="73" spans="1:8" s="5" customFormat="1" ht="15" x14ac:dyDescent="0.25">
      <c r="A73" s="6"/>
      <c r="B73" s="46"/>
      <c r="C73" s="46"/>
      <c r="D73" s="45"/>
      <c r="E73" s="46"/>
      <c r="F73" s="46"/>
      <c r="G73" s="46"/>
      <c r="H73" s="46"/>
    </row>
    <row r="74" spans="1:8" s="5" customFormat="1" ht="15" x14ac:dyDescent="0.25">
      <c r="A74" s="6"/>
      <c r="B74" s="46"/>
      <c r="C74" s="46"/>
      <c r="D74" s="46"/>
      <c r="E74" s="46"/>
      <c r="F74" s="46"/>
      <c r="G74" s="46"/>
      <c r="H74" s="46"/>
    </row>
    <row r="75" spans="1:8" s="5" customFormat="1" ht="15" x14ac:dyDescent="0.25">
      <c r="A75" s="6"/>
      <c r="B75" s="46"/>
      <c r="C75" s="46"/>
      <c r="D75" s="46"/>
      <c r="E75" s="46"/>
      <c r="F75" s="46"/>
      <c r="G75" s="46"/>
      <c r="H75" s="46"/>
    </row>
    <row r="76" spans="1:8" s="5" customFormat="1" ht="15" x14ac:dyDescent="0.25">
      <c r="A76" s="6"/>
      <c r="B76" s="46"/>
      <c r="C76" s="46"/>
      <c r="D76" s="46"/>
      <c r="E76" s="46"/>
      <c r="F76" s="46"/>
      <c r="G76" s="46"/>
      <c r="H76" s="46"/>
    </row>
    <row r="77" spans="1:8" s="5" customFormat="1" ht="15" x14ac:dyDescent="0.25">
      <c r="A77" s="6"/>
      <c r="B77" s="46"/>
      <c r="C77" s="46"/>
      <c r="D77" s="46"/>
      <c r="E77" s="46"/>
      <c r="F77" s="46"/>
      <c r="G77" s="46"/>
      <c r="H77" s="46"/>
    </row>
    <row r="78" spans="1:8" s="5" customFormat="1" ht="15" x14ac:dyDescent="0.25">
      <c r="A78" s="6"/>
      <c r="B78" s="46"/>
      <c r="C78" s="46"/>
      <c r="D78" s="46"/>
      <c r="E78" s="46"/>
      <c r="F78" s="46"/>
      <c r="G78" s="46"/>
      <c r="H78" s="46"/>
    </row>
    <row r="79" spans="1:8" s="5" customFormat="1" ht="15" x14ac:dyDescent="0.25">
      <c r="A79" s="6"/>
      <c r="B79" s="46"/>
      <c r="C79" s="46"/>
      <c r="D79" s="46"/>
      <c r="E79" s="46"/>
      <c r="F79" s="46"/>
      <c r="G79" s="46"/>
      <c r="H79" s="46"/>
    </row>
    <row r="80" spans="1:8" s="5" customFormat="1" ht="15" x14ac:dyDescent="0.25">
      <c r="A80" s="6"/>
      <c r="B80" s="46"/>
      <c r="C80" s="46"/>
      <c r="D80" s="46"/>
      <c r="E80" s="46"/>
      <c r="F80" s="46"/>
      <c r="G80" s="46"/>
      <c r="H80" s="46"/>
    </row>
    <row r="81" spans="1:8" s="5" customFormat="1" ht="15" x14ac:dyDescent="0.25">
      <c r="A81" s="6"/>
      <c r="B81" s="46"/>
      <c r="C81" s="46"/>
      <c r="D81" s="46"/>
      <c r="E81" s="46"/>
      <c r="F81" s="46"/>
      <c r="G81" s="46"/>
      <c r="H81" s="46"/>
    </row>
    <row r="82" spans="1:8" s="5" customFormat="1" ht="15" x14ac:dyDescent="0.25">
      <c r="A82" s="6"/>
      <c r="B82" s="46"/>
      <c r="C82" s="46"/>
      <c r="D82" s="46"/>
      <c r="E82" s="46"/>
      <c r="F82" s="46"/>
      <c r="G82" s="46"/>
      <c r="H82" s="46"/>
    </row>
    <row r="83" spans="1:8" s="5" customFormat="1" ht="15" x14ac:dyDescent="0.25">
      <c r="A83" s="6"/>
      <c r="B83" s="46"/>
      <c r="C83" s="46"/>
      <c r="D83" s="46"/>
      <c r="E83" s="46"/>
      <c r="F83" s="46"/>
      <c r="G83" s="46"/>
      <c r="H83" s="46"/>
    </row>
    <row r="84" spans="1:8" s="5" customFormat="1" ht="15" x14ac:dyDescent="0.25">
      <c r="A84" s="6"/>
      <c r="B84" s="46"/>
      <c r="C84" s="46"/>
      <c r="D84" s="46"/>
      <c r="E84" s="46"/>
      <c r="F84" s="46"/>
      <c r="G84" s="46"/>
      <c r="H84" s="46"/>
    </row>
    <row r="85" spans="1:8" s="5" customFormat="1" ht="15" x14ac:dyDescent="0.25">
      <c r="A85" s="6"/>
      <c r="B85" s="46"/>
      <c r="C85" s="46"/>
      <c r="D85" s="46"/>
      <c r="E85" s="46"/>
      <c r="F85" s="46"/>
      <c r="G85" s="46"/>
      <c r="H85" s="46"/>
    </row>
    <row r="86" spans="1:8" s="5" customFormat="1" ht="15" x14ac:dyDescent="0.25">
      <c r="A86" s="6"/>
      <c r="B86" s="46"/>
      <c r="C86" s="46"/>
      <c r="D86" s="46"/>
      <c r="E86" s="46"/>
      <c r="F86" s="46"/>
      <c r="G86" s="46"/>
      <c r="H86" s="46"/>
    </row>
    <row r="87" spans="1:8" s="5" customFormat="1" ht="15" x14ac:dyDescent="0.25">
      <c r="A87" s="6"/>
      <c r="B87" s="46"/>
      <c r="C87" s="46"/>
      <c r="D87" s="46"/>
      <c r="E87" s="46"/>
      <c r="F87" s="46"/>
      <c r="G87" s="46"/>
      <c r="H87" s="46"/>
    </row>
    <row r="88" spans="1:8" s="5" customFormat="1" ht="15" x14ac:dyDescent="0.25">
      <c r="A88" s="6"/>
      <c r="B88" s="46"/>
      <c r="C88" s="46"/>
      <c r="D88" s="46"/>
      <c r="E88" s="46"/>
      <c r="F88" s="46"/>
      <c r="G88" s="46"/>
      <c r="H88" s="46"/>
    </row>
    <row r="89" spans="1:8" s="5" customFormat="1" ht="15" x14ac:dyDescent="0.25">
      <c r="A89" s="6"/>
      <c r="B89" s="46"/>
      <c r="C89" s="46"/>
      <c r="D89" s="46"/>
      <c r="E89" s="46"/>
      <c r="F89" s="46"/>
      <c r="G89" s="46"/>
      <c r="H89" s="46"/>
    </row>
    <row r="90" spans="1:8" s="5" customFormat="1" ht="15" x14ac:dyDescent="0.25">
      <c r="A90" s="6"/>
      <c r="B90" s="46"/>
      <c r="C90" s="46"/>
      <c r="D90" s="46"/>
      <c r="E90" s="46"/>
      <c r="F90" s="46"/>
      <c r="G90" s="46"/>
      <c r="H90" s="46"/>
    </row>
    <row r="91" spans="1:8" s="5" customFormat="1" ht="15" x14ac:dyDescent="0.25">
      <c r="A91" s="6"/>
      <c r="B91" s="46"/>
      <c r="C91" s="46"/>
      <c r="D91" s="46"/>
      <c r="E91" s="46"/>
      <c r="F91" s="46"/>
      <c r="G91" s="46"/>
      <c r="H91" s="46"/>
    </row>
    <row r="92" spans="1:8" s="5" customFormat="1" ht="15" x14ac:dyDescent="0.25">
      <c r="A92" s="6"/>
      <c r="B92" s="46"/>
      <c r="C92" s="46"/>
      <c r="D92" s="46"/>
      <c r="E92" s="46"/>
      <c r="F92" s="46"/>
      <c r="G92" s="46"/>
      <c r="H92" s="46"/>
    </row>
    <row r="93" spans="1:8" s="5" customFormat="1" ht="15" x14ac:dyDescent="0.25">
      <c r="A93" s="6"/>
      <c r="B93" s="46"/>
      <c r="C93" s="46"/>
      <c r="D93" s="46"/>
      <c r="E93" s="46"/>
      <c r="F93" s="46"/>
      <c r="G93" s="46"/>
      <c r="H93" s="46"/>
    </row>
    <row r="94" spans="1:8" s="5" customFormat="1" ht="15" x14ac:dyDescent="0.25">
      <c r="A94" s="6"/>
      <c r="B94" s="46"/>
      <c r="C94" s="46"/>
      <c r="D94" s="46"/>
      <c r="E94" s="46"/>
      <c r="F94" s="46"/>
      <c r="G94" s="46"/>
      <c r="H94" s="46"/>
    </row>
    <row r="95" spans="1:8" s="5" customFormat="1" ht="15" x14ac:dyDescent="0.25">
      <c r="A95" s="6"/>
      <c r="B95" s="46"/>
      <c r="C95" s="46"/>
      <c r="D95" s="46"/>
      <c r="E95" s="46"/>
      <c r="F95" s="46"/>
      <c r="G95" s="46"/>
      <c r="H95" s="46"/>
    </row>
    <row r="96" spans="1:8" s="5" customFormat="1" ht="15" x14ac:dyDescent="0.25">
      <c r="A96" s="6"/>
      <c r="B96" s="46"/>
      <c r="C96" s="46"/>
      <c r="D96" s="46"/>
      <c r="E96" s="46"/>
      <c r="F96" s="46"/>
      <c r="G96" s="46"/>
      <c r="H96" s="46"/>
    </row>
    <row r="97" spans="1:8" s="5" customFormat="1" ht="15" x14ac:dyDescent="0.25">
      <c r="A97" s="6"/>
      <c r="B97" s="46"/>
      <c r="C97" s="46"/>
      <c r="D97" s="46"/>
      <c r="E97" s="46"/>
      <c r="F97" s="46"/>
      <c r="G97" s="46"/>
      <c r="H97" s="46"/>
    </row>
    <row r="98" spans="1:8" s="5" customFormat="1" ht="15" x14ac:dyDescent="0.25">
      <c r="A98" s="6"/>
      <c r="B98" s="46"/>
      <c r="C98" s="46"/>
      <c r="D98" s="46"/>
      <c r="E98" s="46"/>
      <c r="F98" s="46"/>
      <c r="G98" s="46"/>
      <c r="H98" s="46"/>
    </row>
    <row r="99" spans="1:8" s="5" customFormat="1" ht="15" x14ac:dyDescent="0.25">
      <c r="A99" s="6"/>
      <c r="B99" s="46"/>
      <c r="C99" s="46"/>
      <c r="D99" s="46"/>
      <c r="E99" s="46"/>
      <c r="F99" s="46"/>
      <c r="G99" s="46"/>
      <c r="H99" s="46"/>
    </row>
    <row r="100" spans="1:8" s="5" customFormat="1" ht="15" x14ac:dyDescent="0.25">
      <c r="A100" s="6"/>
      <c r="B100" s="46"/>
      <c r="C100" s="46"/>
      <c r="D100" s="46"/>
      <c r="E100" s="46"/>
      <c r="F100" s="46"/>
      <c r="G100" s="46"/>
      <c r="H100" s="46"/>
    </row>
    <row r="101" spans="1:8" s="5" customFormat="1" ht="15" x14ac:dyDescent="0.25">
      <c r="A101" s="6"/>
      <c r="B101" s="46"/>
      <c r="C101" s="46"/>
      <c r="D101" s="46"/>
      <c r="E101" s="46"/>
      <c r="F101" s="46"/>
      <c r="G101" s="46"/>
      <c r="H101" s="46"/>
    </row>
    <row r="102" spans="1:8" s="5" customFormat="1" ht="15" x14ac:dyDescent="0.25">
      <c r="A102" s="6"/>
      <c r="B102" s="46"/>
      <c r="C102" s="46"/>
      <c r="D102" s="46"/>
      <c r="E102" s="46"/>
      <c r="F102" s="46"/>
      <c r="G102" s="46"/>
      <c r="H102" s="46"/>
    </row>
    <row r="103" spans="1:8" s="5" customFormat="1" ht="15" x14ac:dyDescent="0.25">
      <c r="A103" s="6"/>
      <c r="B103" s="46"/>
      <c r="C103" s="46"/>
      <c r="D103" s="46"/>
      <c r="E103" s="46"/>
      <c r="F103" s="46"/>
      <c r="G103" s="46"/>
      <c r="H103" s="46"/>
    </row>
    <row r="104" spans="1:8" s="5" customFormat="1" ht="15" x14ac:dyDescent="0.25">
      <c r="A104" s="6"/>
      <c r="B104" s="46"/>
      <c r="C104" s="46"/>
      <c r="D104" s="46"/>
      <c r="E104" s="46"/>
      <c r="F104" s="46"/>
      <c r="G104" s="46"/>
      <c r="H104" s="46"/>
    </row>
    <row r="105" spans="1:8" s="5" customFormat="1" ht="15" x14ac:dyDescent="0.25">
      <c r="A105" s="6"/>
      <c r="B105" s="46"/>
      <c r="C105" s="46"/>
      <c r="D105" s="46"/>
      <c r="E105" s="46"/>
      <c r="F105" s="46"/>
      <c r="G105" s="46"/>
      <c r="H105" s="46"/>
    </row>
    <row r="106" spans="1:8" s="5" customFormat="1" ht="15" x14ac:dyDescent="0.25">
      <c r="A106" s="6"/>
      <c r="B106" s="46"/>
      <c r="C106" s="46"/>
      <c r="D106" s="46"/>
      <c r="E106" s="46"/>
      <c r="F106" s="46"/>
      <c r="G106" s="46"/>
      <c r="H106" s="46"/>
    </row>
    <row r="107" spans="1:8" s="5" customFormat="1" ht="15" x14ac:dyDescent="0.25">
      <c r="A107" s="6"/>
      <c r="B107" s="46"/>
      <c r="C107" s="46"/>
      <c r="D107" s="46"/>
      <c r="E107" s="46"/>
      <c r="F107" s="46"/>
      <c r="G107" s="46"/>
      <c r="H107" s="46"/>
    </row>
    <row r="108" spans="1:8" s="5" customFormat="1" ht="15" x14ac:dyDescent="0.25">
      <c r="A108" s="6"/>
      <c r="B108" s="46"/>
      <c r="C108" s="46"/>
      <c r="D108" s="46"/>
      <c r="E108" s="46"/>
      <c r="F108" s="46"/>
      <c r="G108" s="46"/>
      <c r="H108" s="46"/>
    </row>
    <row r="109" spans="1:8" s="5" customFormat="1" ht="15" x14ac:dyDescent="0.25">
      <c r="A109" s="6"/>
      <c r="B109" s="46"/>
      <c r="C109" s="46"/>
      <c r="D109" s="46"/>
      <c r="E109" s="46"/>
      <c r="F109" s="46"/>
      <c r="G109" s="46"/>
      <c r="H109" s="46"/>
    </row>
    <row r="110" spans="1:8" s="5" customFormat="1" ht="15" x14ac:dyDescent="0.25">
      <c r="A110" s="6"/>
      <c r="B110" s="46"/>
      <c r="C110" s="46"/>
      <c r="D110" s="46"/>
      <c r="E110" s="46"/>
      <c r="F110" s="46"/>
      <c r="G110" s="46"/>
      <c r="H110" s="46"/>
    </row>
    <row r="111" spans="1:8" s="5" customFormat="1" ht="15" x14ac:dyDescent="0.25">
      <c r="A111" s="6"/>
      <c r="B111" s="46"/>
      <c r="C111" s="46"/>
      <c r="D111" s="46"/>
      <c r="E111" s="46"/>
      <c r="F111" s="46"/>
      <c r="G111" s="46"/>
      <c r="H111" s="46"/>
    </row>
    <row r="112" spans="1:8" s="5" customFormat="1" ht="15" x14ac:dyDescent="0.25">
      <c r="A112" s="6"/>
      <c r="B112" s="46"/>
      <c r="C112" s="46"/>
      <c r="D112" s="46"/>
      <c r="E112" s="46"/>
      <c r="F112" s="46"/>
      <c r="G112" s="46"/>
      <c r="H112" s="46"/>
    </row>
    <row r="113" spans="1:8" s="5" customFormat="1" ht="15" x14ac:dyDescent="0.25">
      <c r="A113" s="6"/>
      <c r="B113" s="46"/>
      <c r="C113" s="46"/>
      <c r="D113" s="46"/>
      <c r="E113" s="46"/>
      <c r="F113" s="46"/>
      <c r="G113" s="46"/>
      <c r="H113" s="46"/>
    </row>
    <row r="114" spans="1:8" s="5" customFormat="1" ht="15" x14ac:dyDescent="0.25">
      <c r="A114" s="6"/>
      <c r="B114" s="46"/>
      <c r="C114" s="46"/>
      <c r="D114" s="46"/>
      <c r="E114" s="46"/>
      <c r="F114" s="46"/>
      <c r="G114" s="46"/>
      <c r="H114" s="46"/>
    </row>
    <row r="115" spans="1:8" s="5" customFormat="1" ht="15" x14ac:dyDescent="0.25">
      <c r="A115" s="6"/>
      <c r="B115" s="46"/>
      <c r="C115" s="46"/>
      <c r="D115" s="46"/>
      <c r="E115" s="46"/>
      <c r="F115" s="46"/>
      <c r="G115" s="46"/>
      <c r="H115" s="46"/>
    </row>
    <row r="116" spans="1:8" s="5" customFormat="1" ht="15" x14ac:dyDescent="0.25">
      <c r="A116" s="6"/>
      <c r="B116" s="46"/>
      <c r="C116" s="46"/>
      <c r="D116" s="46"/>
      <c r="E116" s="46"/>
      <c r="F116" s="46"/>
      <c r="G116" s="46"/>
      <c r="H116" s="46"/>
    </row>
    <row r="117" spans="1:8" s="5" customFormat="1" ht="15" x14ac:dyDescent="0.25">
      <c r="A117" s="6"/>
      <c r="B117" s="46"/>
      <c r="C117" s="46"/>
      <c r="D117" s="46"/>
      <c r="E117" s="46"/>
      <c r="F117" s="46"/>
      <c r="G117" s="46"/>
      <c r="H117" s="46"/>
    </row>
    <row r="118" spans="1:8" s="5" customFormat="1" ht="15" x14ac:dyDescent="0.25">
      <c r="A118" s="6"/>
      <c r="B118" s="46"/>
      <c r="C118" s="46"/>
      <c r="D118" s="46"/>
      <c r="E118" s="46"/>
      <c r="F118" s="46"/>
      <c r="G118" s="46"/>
      <c r="H118" s="46"/>
    </row>
    <row r="119" spans="1:8" s="5" customFormat="1" ht="15" x14ac:dyDescent="0.25">
      <c r="A119" s="6"/>
      <c r="B119" s="46"/>
      <c r="C119" s="46"/>
      <c r="D119" s="46"/>
      <c r="E119" s="46"/>
      <c r="F119" s="46"/>
      <c r="G119" s="46"/>
      <c r="H119" s="46"/>
    </row>
    <row r="120" spans="1:8" s="5" customFormat="1" ht="15" x14ac:dyDescent="0.25">
      <c r="A120" s="6"/>
      <c r="B120" s="46"/>
      <c r="C120" s="46"/>
      <c r="D120" s="46"/>
      <c r="E120" s="46"/>
      <c r="F120" s="46"/>
      <c r="G120" s="46"/>
      <c r="H120" s="46"/>
    </row>
    <row r="121" spans="1:8" s="5" customFormat="1" ht="15" x14ac:dyDescent="0.25">
      <c r="A121" s="6"/>
      <c r="B121" s="46"/>
      <c r="C121" s="46"/>
      <c r="D121" s="46"/>
      <c r="E121" s="46"/>
      <c r="F121" s="46"/>
      <c r="G121" s="46"/>
      <c r="H121" s="46"/>
    </row>
    <row r="122" spans="1:8" s="5" customFormat="1" ht="15" x14ac:dyDescent="0.25">
      <c r="A122" s="6"/>
      <c r="B122" s="46"/>
      <c r="C122" s="46"/>
      <c r="D122" s="46"/>
      <c r="E122" s="46"/>
      <c r="F122" s="46"/>
      <c r="G122" s="46"/>
      <c r="H122" s="46"/>
    </row>
    <row r="123" spans="1:8" s="5" customFormat="1" ht="15" x14ac:dyDescent="0.25">
      <c r="A123" s="6"/>
      <c r="B123" s="46"/>
      <c r="C123" s="46"/>
      <c r="D123" s="46"/>
      <c r="E123" s="46"/>
      <c r="F123" s="46"/>
      <c r="G123" s="46"/>
      <c r="H123" s="46"/>
    </row>
    <row r="124" spans="1:8" s="5" customFormat="1" ht="15" x14ac:dyDescent="0.25">
      <c r="A124" s="6"/>
      <c r="B124" s="46"/>
      <c r="C124" s="46"/>
      <c r="D124" s="46"/>
      <c r="E124" s="46"/>
      <c r="F124" s="46"/>
      <c r="G124" s="46"/>
      <c r="H124" s="46"/>
    </row>
    <row r="125" spans="1:8" s="5" customFormat="1" ht="15" x14ac:dyDescent="0.25">
      <c r="A125" s="6"/>
      <c r="B125" s="46"/>
      <c r="C125" s="46"/>
      <c r="D125" s="46"/>
      <c r="E125" s="46"/>
      <c r="F125" s="46"/>
      <c r="G125" s="46"/>
      <c r="H125" s="46"/>
    </row>
    <row r="126" spans="1:8" s="5" customFormat="1" ht="15" x14ac:dyDescent="0.25">
      <c r="A126" s="6"/>
      <c r="B126" s="46"/>
      <c r="C126" s="46"/>
      <c r="D126" s="46"/>
      <c r="E126" s="46"/>
      <c r="F126" s="46"/>
      <c r="G126" s="46"/>
      <c r="H126" s="46"/>
    </row>
    <row r="127" spans="1:8" s="5" customFormat="1" ht="15" x14ac:dyDescent="0.25">
      <c r="A127" s="6"/>
      <c r="B127" s="46"/>
      <c r="C127" s="46"/>
      <c r="D127" s="46"/>
      <c r="E127" s="46"/>
      <c r="F127" s="46"/>
      <c r="G127" s="46"/>
      <c r="H127" s="46"/>
    </row>
    <row r="128" spans="1:8" s="5" customFormat="1" ht="15" x14ac:dyDescent="0.25">
      <c r="A128" s="6"/>
      <c r="B128" s="46"/>
      <c r="C128" s="46"/>
      <c r="D128" s="46"/>
      <c r="E128" s="46"/>
      <c r="F128" s="46"/>
      <c r="G128" s="46"/>
      <c r="H128" s="46"/>
    </row>
    <row r="129" spans="1:8" s="5" customFormat="1" ht="15" x14ac:dyDescent="0.25">
      <c r="A129" s="6"/>
      <c r="B129" s="46"/>
      <c r="C129" s="46"/>
      <c r="D129" s="46"/>
      <c r="E129" s="46"/>
      <c r="F129" s="46"/>
      <c r="G129" s="46"/>
      <c r="H129" s="46"/>
    </row>
    <row r="130" spans="1:8" s="5" customFormat="1" ht="15" x14ac:dyDescent="0.25">
      <c r="A130" s="6"/>
      <c r="B130" s="46"/>
      <c r="C130" s="46"/>
      <c r="D130" s="46"/>
      <c r="E130" s="46"/>
      <c r="F130" s="46"/>
      <c r="G130" s="46"/>
      <c r="H130" s="46"/>
    </row>
    <row r="131" spans="1:8" s="5" customFormat="1" ht="15" x14ac:dyDescent="0.25">
      <c r="A131" s="6"/>
      <c r="B131" s="46"/>
      <c r="C131" s="46"/>
      <c r="D131" s="46"/>
      <c r="E131" s="46"/>
      <c r="F131" s="46"/>
      <c r="G131" s="46"/>
      <c r="H131" s="46"/>
    </row>
    <row r="132" spans="1:8" s="5" customFormat="1" ht="15" x14ac:dyDescent="0.25">
      <c r="A132" s="6"/>
      <c r="B132" s="46"/>
      <c r="C132" s="46"/>
      <c r="D132" s="46"/>
      <c r="E132" s="46"/>
      <c r="F132" s="46"/>
      <c r="G132" s="46"/>
      <c r="H132" s="46"/>
    </row>
    <row r="133" spans="1:8" s="5" customFormat="1" ht="15" x14ac:dyDescent="0.25">
      <c r="A133" s="6"/>
      <c r="B133" s="46"/>
      <c r="C133" s="46"/>
      <c r="D133" s="46"/>
      <c r="E133" s="46"/>
      <c r="F133" s="46"/>
      <c r="G133" s="46"/>
      <c r="H133" s="46"/>
    </row>
    <row r="134" spans="1:8" s="5" customFormat="1" ht="15" x14ac:dyDescent="0.25">
      <c r="A134" s="6"/>
      <c r="B134" s="46"/>
      <c r="C134" s="46"/>
      <c r="D134" s="46"/>
      <c r="E134" s="46"/>
      <c r="F134" s="46"/>
      <c r="G134" s="46"/>
      <c r="H134" s="46"/>
    </row>
    <row r="135" spans="1:8" s="5" customFormat="1" ht="15" x14ac:dyDescent="0.25">
      <c r="A135" s="6"/>
      <c r="B135" s="46"/>
      <c r="C135" s="46"/>
      <c r="D135" s="46"/>
      <c r="E135" s="46"/>
      <c r="F135" s="46"/>
      <c r="G135" s="46"/>
      <c r="H135" s="46"/>
    </row>
    <row r="136" spans="1:8" s="5" customFormat="1" ht="15" x14ac:dyDescent="0.25">
      <c r="A136" s="6"/>
      <c r="B136" s="46"/>
      <c r="C136" s="46"/>
      <c r="D136" s="46"/>
      <c r="E136" s="46"/>
      <c r="F136" s="46"/>
      <c r="G136" s="46"/>
      <c r="H136" s="46"/>
    </row>
    <row r="137" spans="1:8" s="5" customFormat="1" ht="15" x14ac:dyDescent="0.25">
      <c r="A137" s="6"/>
      <c r="B137" s="46"/>
      <c r="C137" s="46"/>
      <c r="D137" s="46"/>
      <c r="E137" s="46"/>
      <c r="F137" s="46"/>
      <c r="G137" s="46"/>
      <c r="H137" s="46"/>
    </row>
    <row r="138" spans="1:8" s="5" customFormat="1" ht="15" x14ac:dyDescent="0.25">
      <c r="A138" s="6"/>
      <c r="B138" s="46"/>
      <c r="C138" s="46"/>
      <c r="D138" s="46"/>
      <c r="E138" s="46"/>
      <c r="F138" s="46"/>
      <c r="G138" s="46"/>
      <c r="H138" s="46"/>
    </row>
    <row r="139" spans="1:8" s="5" customFormat="1" ht="15" x14ac:dyDescent="0.25">
      <c r="A139" s="6"/>
      <c r="B139" s="46"/>
      <c r="C139" s="46"/>
      <c r="D139" s="46"/>
      <c r="E139" s="46"/>
      <c r="F139" s="46"/>
      <c r="G139" s="46"/>
      <c r="H139" s="46"/>
    </row>
    <row r="140" spans="1:8" s="5" customFormat="1" ht="15" x14ac:dyDescent="0.25">
      <c r="A140" s="6"/>
      <c r="B140" s="46"/>
      <c r="C140" s="46"/>
      <c r="D140" s="46"/>
      <c r="E140" s="46"/>
      <c r="F140" s="46"/>
      <c r="G140" s="46"/>
      <c r="H140" s="46"/>
    </row>
    <row r="141" spans="1:8" s="5" customFormat="1" ht="15" x14ac:dyDescent="0.25">
      <c r="A141" s="6"/>
      <c r="B141" s="46"/>
      <c r="C141" s="46"/>
      <c r="D141" s="46"/>
      <c r="E141" s="46"/>
      <c r="F141" s="46"/>
      <c r="G141" s="46"/>
      <c r="H141" s="46"/>
    </row>
    <row r="142" spans="1:8" s="5" customFormat="1" ht="15" x14ac:dyDescent="0.25">
      <c r="A142" s="6"/>
      <c r="B142" s="46"/>
      <c r="C142" s="46"/>
      <c r="D142" s="46"/>
      <c r="E142" s="46"/>
      <c r="F142" s="46"/>
      <c r="G142" s="46"/>
      <c r="H142" s="46"/>
    </row>
    <row r="143" spans="1:8" s="5" customFormat="1" ht="15" x14ac:dyDescent="0.25">
      <c r="A143" s="6"/>
      <c r="B143" s="46"/>
      <c r="C143" s="46"/>
      <c r="D143" s="46"/>
      <c r="E143" s="46"/>
      <c r="F143" s="46"/>
      <c r="G143" s="46"/>
      <c r="H143" s="46"/>
    </row>
    <row r="144" spans="1:8" s="5" customFormat="1" ht="15" x14ac:dyDescent="0.25">
      <c r="A144" s="6"/>
      <c r="B144" s="46"/>
      <c r="C144" s="46"/>
      <c r="D144" s="46"/>
      <c r="E144" s="46"/>
      <c r="F144" s="46"/>
      <c r="G144" s="46"/>
      <c r="H144" s="46"/>
    </row>
    <row r="145" spans="1:8" s="5" customFormat="1" ht="15" x14ac:dyDescent="0.25">
      <c r="A145" s="6"/>
      <c r="B145" s="46"/>
      <c r="C145" s="46"/>
      <c r="D145" s="46"/>
      <c r="E145" s="46"/>
      <c r="F145" s="46"/>
      <c r="G145" s="46"/>
      <c r="H145" s="46"/>
    </row>
    <row r="146" spans="1:8" s="5" customFormat="1" ht="15" x14ac:dyDescent="0.25">
      <c r="A146" s="6"/>
      <c r="B146" s="46"/>
      <c r="C146" s="46"/>
      <c r="D146" s="46"/>
      <c r="E146" s="46"/>
      <c r="F146" s="46"/>
      <c r="G146" s="46"/>
      <c r="H146" s="46"/>
    </row>
    <row r="147" spans="1:8" s="5" customFormat="1" ht="15" x14ac:dyDescent="0.25">
      <c r="A147" s="6"/>
      <c r="B147" s="46"/>
      <c r="C147" s="46"/>
      <c r="D147" s="46"/>
      <c r="E147" s="46"/>
      <c r="F147" s="46"/>
      <c r="G147" s="46"/>
      <c r="H147" s="46"/>
    </row>
    <row r="148" spans="1:8" s="5" customFormat="1" ht="15" x14ac:dyDescent="0.25">
      <c r="A148" s="6"/>
      <c r="B148" s="46"/>
      <c r="C148" s="46"/>
      <c r="D148" s="46"/>
      <c r="E148" s="46"/>
      <c r="F148" s="46"/>
      <c r="G148" s="46"/>
      <c r="H148" s="46"/>
    </row>
    <row r="149" spans="1:8" s="5" customFormat="1" ht="15" x14ac:dyDescent="0.25">
      <c r="A149" s="6"/>
      <c r="B149" s="46"/>
      <c r="C149" s="46"/>
      <c r="D149" s="46"/>
      <c r="E149" s="46"/>
      <c r="F149" s="46"/>
      <c r="G149" s="46"/>
      <c r="H149" s="46"/>
    </row>
    <row r="150" spans="1:8" s="5" customFormat="1" ht="15" x14ac:dyDescent="0.25">
      <c r="A150" s="6"/>
      <c r="B150" s="46"/>
      <c r="C150" s="46"/>
      <c r="D150" s="46"/>
      <c r="E150" s="46"/>
      <c r="F150" s="46"/>
      <c r="G150" s="46"/>
      <c r="H150" s="46"/>
    </row>
    <row r="151" spans="1:8" s="5" customFormat="1" ht="15" x14ac:dyDescent="0.25">
      <c r="A151" s="6"/>
      <c r="B151" s="46"/>
      <c r="C151" s="46"/>
      <c r="D151" s="46"/>
      <c r="E151" s="46"/>
      <c r="F151" s="46"/>
      <c r="G151" s="46"/>
      <c r="H151" s="46"/>
    </row>
    <row r="152" spans="1:8" s="5" customFormat="1" ht="15" x14ac:dyDescent="0.25">
      <c r="A152" s="6"/>
      <c r="B152" s="46"/>
      <c r="C152" s="46"/>
      <c r="D152" s="46"/>
      <c r="E152" s="46"/>
      <c r="F152" s="46"/>
      <c r="G152" s="46"/>
      <c r="H152" s="46"/>
    </row>
    <row r="153" spans="1:8" s="5" customFormat="1" ht="15" x14ac:dyDescent="0.25">
      <c r="A153" s="6"/>
      <c r="B153" s="46"/>
      <c r="C153" s="46"/>
      <c r="D153" s="46"/>
      <c r="E153" s="46"/>
      <c r="F153" s="46"/>
      <c r="G153" s="46"/>
      <c r="H153" s="46"/>
    </row>
    <row r="154" spans="1:8" s="5" customFormat="1" ht="15" x14ac:dyDescent="0.25">
      <c r="A154" s="6"/>
      <c r="B154" s="46"/>
      <c r="C154" s="46"/>
      <c r="D154" s="46"/>
      <c r="E154" s="46"/>
      <c r="F154" s="46"/>
      <c r="G154" s="46"/>
      <c r="H154" s="46"/>
    </row>
    <row r="155" spans="1:8" s="5" customFormat="1" ht="15" x14ac:dyDescent="0.25">
      <c r="A155" s="6"/>
      <c r="B155" s="46"/>
      <c r="C155" s="46"/>
      <c r="D155" s="46"/>
      <c r="E155" s="46"/>
      <c r="F155" s="46"/>
      <c r="G155" s="46"/>
      <c r="H155" s="46"/>
    </row>
    <row r="156" spans="1:8" s="5" customFormat="1" ht="15" x14ac:dyDescent="0.25">
      <c r="A156" s="6"/>
      <c r="B156" s="46"/>
      <c r="C156" s="46"/>
      <c r="D156" s="46"/>
      <c r="E156" s="46"/>
      <c r="F156" s="46"/>
      <c r="G156" s="46"/>
      <c r="H156" s="46"/>
    </row>
    <row r="157" spans="1:8" s="5" customFormat="1" ht="15" x14ac:dyDescent="0.25">
      <c r="A157" s="6"/>
      <c r="B157" s="46"/>
      <c r="C157" s="46"/>
      <c r="D157" s="46"/>
      <c r="E157" s="46"/>
      <c r="F157" s="46"/>
      <c r="G157" s="46"/>
      <c r="H157" s="46"/>
    </row>
    <row r="158" spans="1:8" s="5" customFormat="1" ht="15" x14ac:dyDescent="0.25">
      <c r="A158" s="6"/>
      <c r="B158" s="46"/>
      <c r="C158" s="46"/>
      <c r="D158" s="46"/>
      <c r="E158" s="46"/>
      <c r="F158" s="46"/>
      <c r="G158" s="46"/>
      <c r="H158" s="46"/>
    </row>
    <row r="159" spans="1:8" s="5" customFormat="1" ht="15" x14ac:dyDescent="0.25">
      <c r="A159" s="6"/>
      <c r="B159" s="46"/>
      <c r="C159" s="46"/>
      <c r="D159" s="46"/>
      <c r="E159" s="46"/>
      <c r="F159" s="46"/>
      <c r="G159" s="46"/>
      <c r="H159" s="46"/>
    </row>
    <row r="160" spans="1:8" s="5" customFormat="1" ht="15" x14ac:dyDescent="0.25">
      <c r="A160" s="6"/>
      <c r="B160" s="46"/>
      <c r="C160" s="46"/>
      <c r="D160" s="46"/>
      <c r="E160" s="46"/>
      <c r="F160" s="46"/>
      <c r="G160" s="46"/>
      <c r="H160" s="46"/>
    </row>
    <row r="161" spans="1:8" s="5" customFormat="1" ht="15" x14ac:dyDescent="0.25">
      <c r="A161" s="6"/>
      <c r="B161" s="46"/>
      <c r="C161" s="46"/>
      <c r="D161" s="46"/>
      <c r="E161" s="46"/>
      <c r="F161" s="46"/>
      <c r="G161" s="46"/>
      <c r="H161" s="46"/>
    </row>
    <row r="162" spans="1:8" s="5" customFormat="1" ht="15" x14ac:dyDescent="0.25">
      <c r="A162" s="6"/>
      <c r="B162" s="46"/>
      <c r="C162" s="46"/>
      <c r="D162" s="46"/>
      <c r="E162" s="46"/>
      <c r="F162" s="46"/>
      <c r="G162" s="46"/>
      <c r="H162" s="46"/>
    </row>
    <row r="163" spans="1:8" s="5" customFormat="1" ht="15" x14ac:dyDescent="0.25">
      <c r="A163" s="6"/>
      <c r="B163" s="46"/>
      <c r="C163" s="46"/>
      <c r="D163" s="46"/>
      <c r="E163" s="46"/>
      <c r="F163" s="46"/>
      <c r="G163" s="46"/>
      <c r="H163" s="46"/>
    </row>
    <row r="164" spans="1:8" s="5" customFormat="1" ht="15" x14ac:dyDescent="0.25">
      <c r="A164" s="6"/>
      <c r="B164" s="46"/>
      <c r="C164" s="46"/>
      <c r="D164" s="46"/>
      <c r="E164" s="46"/>
      <c r="F164" s="46"/>
      <c r="G164" s="46"/>
      <c r="H164" s="46"/>
    </row>
    <row r="165" spans="1:8" x14ac:dyDescent="0.25">
      <c r="B165" s="48"/>
      <c r="C165" s="48"/>
      <c r="D165" s="48"/>
      <c r="E165" s="48"/>
      <c r="F165" s="48"/>
      <c r="G165" s="48"/>
      <c r="H165" s="48"/>
    </row>
    <row r="166" spans="1:8" x14ac:dyDescent="0.25">
      <c r="B166" s="48"/>
      <c r="C166" s="48"/>
      <c r="D166" s="48"/>
      <c r="E166" s="48"/>
      <c r="F166" s="48"/>
      <c r="G166" s="48"/>
      <c r="H166" s="48"/>
    </row>
    <row r="167" spans="1:8" x14ac:dyDescent="0.25">
      <c r="B167" s="48"/>
      <c r="C167" s="48"/>
      <c r="D167" s="48"/>
      <c r="E167" s="48"/>
      <c r="F167" s="48"/>
      <c r="G167" s="48"/>
      <c r="H167" s="48"/>
    </row>
    <row r="168" spans="1:8" x14ac:dyDescent="0.25">
      <c r="B168" s="48"/>
      <c r="C168" s="48"/>
      <c r="D168" s="48"/>
      <c r="E168" s="48"/>
      <c r="F168" s="48"/>
      <c r="G168" s="48"/>
      <c r="H168" s="48"/>
    </row>
    <row r="169" spans="1:8" x14ac:dyDescent="0.25">
      <c r="B169" s="48"/>
      <c r="C169" s="48"/>
      <c r="D169" s="48"/>
      <c r="E169" s="48"/>
      <c r="F169" s="48"/>
      <c r="G169" s="48"/>
      <c r="H169" s="48"/>
    </row>
    <row r="170" spans="1:8" x14ac:dyDescent="0.25">
      <c r="B170" s="48"/>
      <c r="C170" s="48"/>
      <c r="D170" s="48"/>
      <c r="E170" s="48"/>
      <c r="F170" s="48"/>
      <c r="G170" s="48"/>
      <c r="H170" s="48"/>
    </row>
    <row r="171" spans="1:8" x14ac:dyDescent="0.25">
      <c r="B171" s="48"/>
      <c r="C171" s="48"/>
      <c r="D171" s="48"/>
      <c r="E171" s="48"/>
      <c r="F171" s="48"/>
      <c r="G171" s="48"/>
      <c r="H171" s="48"/>
    </row>
    <row r="172" spans="1:8" x14ac:dyDescent="0.25">
      <c r="B172" s="48"/>
      <c r="C172" s="48"/>
      <c r="D172" s="48"/>
      <c r="E172" s="48"/>
      <c r="F172" s="48"/>
      <c r="G172" s="48"/>
      <c r="H172" s="48"/>
    </row>
    <row r="173" spans="1:8" x14ac:dyDescent="0.25">
      <c r="B173" s="48"/>
      <c r="C173" s="48"/>
      <c r="D173" s="48"/>
      <c r="E173" s="48"/>
      <c r="F173" s="48"/>
      <c r="G173" s="48"/>
      <c r="H173" s="48"/>
    </row>
    <row r="174" spans="1:8" x14ac:dyDescent="0.25">
      <c r="B174" s="48"/>
      <c r="C174" s="48"/>
      <c r="D174" s="48"/>
      <c r="E174" s="48"/>
      <c r="F174" s="48"/>
      <c r="G174" s="48"/>
      <c r="H174" s="48"/>
    </row>
    <row r="175" spans="1:8" x14ac:dyDescent="0.25">
      <c r="B175" s="48"/>
      <c r="C175" s="48"/>
      <c r="D175" s="48"/>
      <c r="E175" s="48"/>
      <c r="F175" s="48"/>
      <c r="G175" s="48"/>
      <c r="H175" s="48"/>
    </row>
    <row r="176" spans="1:8" x14ac:dyDescent="0.25">
      <c r="B176" s="48"/>
      <c r="C176" s="48"/>
      <c r="D176" s="48"/>
      <c r="E176" s="48"/>
      <c r="F176" s="48"/>
      <c r="G176" s="48"/>
      <c r="H176" s="48"/>
    </row>
    <row r="177" spans="2:8" x14ac:dyDescent="0.25">
      <c r="B177" s="48"/>
      <c r="C177" s="48"/>
      <c r="D177" s="48"/>
      <c r="E177" s="48"/>
      <c r="F177" s="48"/>
      <c r="G177" s="48"/>
      <c r="H177" s="48"/>
    </row>
    <row r="178" spans="2:8" x14ac:dyDescent="0.25">
      <c r="B178" s="48"/>
      <c r="C178" s="48"/>
      <c r="D178" s="48"/>
      <c r="E178" s="48"/>
      <c r="F178" s="48"/>
      <c r="G178" s="48"/>
      <c r="H178" s="48"/>
    </row>
    <row r="179" spans="2:8" x14ac:dyDescent="0.25">
      <c r="B179" s="48"/>
      <c r="C179" s="48"/>
      <c r="D179" s="48"/>
      <c r="E179" s="48"/>
      <c r="F179" s="48"/>
      <c r="G179" s="48"/>
      <c r="H179" s="48"/>
    </row>
    <row r="180" spans="2:8" x14ac:dyDescent="0.25">
      <c r="B180" s="48"/>
      <c r="C180" s="48"/>
      <c r="D180" s="48"/>
      <c r="E180" s="48"/>
      <c r="F180" s="48"/>
      <c r="G180" s="48"/>
      <c r="H180" s="48"/>
    </row>
    <row r="181" spans="2:8" x14ac:dyDescent="0.25">
      <c r="B181" s="48"/>
      <c r="C181" s="48"/>
      <c r="D181" s="48"/>
      <c r="E181" s="48"/>
      <c r="F181" s="48"/>
      <c r="G181" s="48"/>
      <c r="H181" s="48"/>
    </row>
    <row r="182" spans="2:8" x14ac:dyDescent="0.25">
      <c r="B182" s="48"/>
      <c r="C182" s="48"/>
      <c r="D182" s="48"/>
      <c r="E182" s="48"/>
      <c r="F182" s="48"/>
      <c r="G182" s="48"/>
      <c r="H182" s="48"/>
    </row>
    <row r="183" spans="2:8" x14ac:dyDescent="0.25">
      <c r="B183" s="48"/>
      <c r="C183" s="48"/>
      <c r="D183" s="48"/>
      <c r="E183" s="48"/>
      <c r="F183" s="48"/>
      <c r="G183" s="48"/>
      <c r="H183" s="48"/>
    </row>
    <row r="184" spans="2:8" x14ac:dyDescent="0.25">
      <c r="B184" s="48"/>
      <c r="C184" s="48"/>
      <c r="D184" s="48"/>
      <c r="E184" s="48"/>
      <c r="F184" s="48"/>
      <c r="G184" s="48"/>
      <c r="H184" s="48"/>
    </row>
    <row r="185" spans="2:8" x14ac:dyDescent="0.25">
      <c r="B185" s="48"/>
      <c r="C185" s="48"/>
      <c r="D185" s="48"/>
      <c r="E185" s="48"/>
      <c r="F185" s="48"/>
      <c r="G185" s="48"/>
      <c r="H185" s="48"/>
    </row>
    <row r="186" spans="2:8" x14ac:dyDescent="0.25">
      <c r="B186" s="48"/>
      <c r="C186" s="48"/>
      <c r="D186" s="48"/>
      <c r="E186" s="48"/>
      <c r="F186" s="48"/>
      <c r="G186" s="48"/>
      <c r="H186" s="48"/>
    </row>
    <row r="187" spans="2:8" x14ac:dyDescent="0.25">
      <c r="B187" s="48"/>
      <c r="C187" s="48"/>
      <c r="D187" s="48"/>
      <c r="E187" s="48"/>
      <c r="F187" s="48"/>
      <c r="G187" s="48"/>
      <c r="H187" s="48"/>
    </row>
    <row r="188" spans="2:8" x14ac:dyDescent="0.25">
      <c r="B188" s="48"/>
      <c r="C188" s="48"/>
      <c r="D188" s="48"/>
      <c r="E188" s="48"/>
      <c r="F188" s="48"/>
      <c r="G188" s="48"/>
      <c r="H188" s="48"/>
    </row>
    <row r="189" spans="2:8" x14ac:dyDescent="0.25">
      <c r="B189" s="48"/>
      <c r="C189" s="48"/>
      <c r="D189" s="48"/>
      <c r="E189" s="48"/>
      <c r="F189" s="48"/>
      <c r="G189" s="48"/>
      <c r="H189" s="48"/>
    </row>
    <row r="190" spans="2:8" x14ac:dyDescent="0.25">
      <c r="B190" s="48"/>
      <c r="C190" s="48"/>
      <c r="D190" s="48"/>
      <c r="E190" s="48"/>
      <c r="F190" s="48"/>
      <c r="G190" s="48"/>
      <c r="H190" s="48"/>
    </row>
    <row r="191" spans="2:8" x14ac:dyDescent="0.25">
      <c r="B191" s="48"/>
      <c r="C191" s="48"/>
      <c r="D191" s="48"/>
      <c r="E191" s="48"/>
      <c r="F191" s="48"/>
      <c r="G191" s="48"/>
      <c r="H191" s="48"/>
    </row>
    <row r="192" spans="2:8" x14ac:dyDescent="0.25">
      <c r="B192" s="48"/>
      <c r="C192" s="48"/>
      <c r="D192" s="48"/>
      <c r="E192" s="48"/>
      <c r="F192" s="48"/>
      <c r="G192" s="48"/>
      <c r="H192" s="48"/>
    </row>
    <row r="193" spans="2:8" x14ac:dyDescent="0.25">
      <c r="B193" s="48"/>
      <c r="C193" s="48"/>
      <c r="D193" s="48"/>
      <c r="E193" s="48"/>
      <c r="F193" s="48"/>
      <c r="G193" s="48"/>
      <c r="H193" s="48"/>
    </row>
    <row r="194" spans="2:8" x14ac:dyDescent="0.25">
      <c r="B194" s="48"/>
      <c r="C194" s="48"/>
      <c r="D194" s="48"/>
      <c r="E194" s="48"/>
      <c r="F194" s="48"/>
      <c r="G194" s="48"/>
      <c r="H194" s="48"/>
    </row>
    <row r="195" spans="2:8" x14ac:dyDescent="0.25">
      <c r="B195" s="48"/>
      <c r="C195" s="48"/>
      <c r="D195" s="48"/>
      <c r="E195" s="48"/>
      <c r="F195" s="48"/>
      <c r="G195" s="48"/>
      <c r="H195" s="48"/>
    </row>
    <row r="196" spans="2:8" x14ac:dyDescent="0.25">
      <c r="B196" s="48"/>
      <c r="C196" s="48"/>
      <c r="D196" s="48"/>
      <c r="E196" s="48"/>
      <c r="F196" s="48"/>
      <c r="G196" s="48"/>
      <c r="H196" s="48"/>
    </row>
    <row r="197" spans="2:8" x14ac:dyDescent="0.25">
      <c r="B197" s="48"/>
      <c r="C197" s="48"/>
      <c r="D197" s="48"/>
      <c r="E197" s="48"/>
      <c r="F197" s="48"/>
      <c r="G197" s="48"/>
      <c r="H197" s="48"/>
    </row>
    <row r="198" spans="2:8" x14ac:dyDescent="0.25">
      <c r="B198" s="48"/>
      <c r="C198" s="48"/>
      <c r="D198" s="48"/>
      <c r="E198" s="48"/>
      <c r="F198" s="48"/>
      <c r="G198" s="48"/>
      <c r="H198" s="48"/>
    </row>
    <row r="199" spans="2:8" x14ac:dyDescent="0.25">
      <c r="B199" s="48"/>
      <c r="C199" s="48"/>
      <c r="D199" s="48"/>
      <c r="E199" s="48"/>
      <c r="F199" s="48"/>
      <c r="G199" s="48"/>
      <c r="H199" s="48"/>
    </row>
    <row r="200" spans="2:8" x14ac:dyDescent="0.25">
      <c r="B200" s="48"/>
      <c r="C200" s="48"/>
      <c r="D200" s="48"/>
      <c r="E200" s="48"/>
      <c r="F200" s="48"/>
      <c r="G200" s="48"/>
      <c r="H200" s="48"/>
    </row>
    <row r="201" spans="2:8" x14ac:dyDescent="0.25">
      <c r="B201" s="48"/>
      <c r="C201" s="48"/>
      <c r="D201" s="48"/>
      <c r="E201" s="48"/>
      <c r="F201" s="48"/>
      <c r="G201" s="48"/>
      <c r="H201" s="48"/>
    </row>
    <row r="202" spans="2:8" x14ac:dyDescent="0.25">
      <c r="B202" s="48"/>
      <c r="C202" s="48"/>
      <c r="D202" s="48"/>
      <c r="E202" s="48"/>
      <c r="F202" s="48"/>
      <c r="G202" s="48"/>
      <c r="H202" s="48"/>
    </row>
    <row r="203" spans="2:8" x14ac:dyDescent="0.25">
      <c r="B203" s="48"/>
      <c r="C203" s="48"/>
      <c r="D203" s="48"/>
      <c r="E203" s="48"/>
      <c r="F203" s="48"/>
      <c r="G203" s="48"/>
      <c r="H203" s="48"/>
    </row>
    <row r="204" spans="2:8" x14ac:dyDescent="0.25">
      <c r="B204" s="48"/>
      <c r="C204" s="48"/>
      <c r="D204" s="48"/>
      <c r="E204" s="48"/>
      <c r="F204" s="48"/>
      <c r="G204" s="48"/>
      <c r="H204" s="48"/>
    </row>
    <row r="205" spans="2:8" x14ac:dyDescent="0.25">
      <c r="B205" s="48"/>
      <c r="C205" s="48"/>
      <c r="D205" s="48"/>
      <c r="E205" s="48"/>
      <c r="F205" s="48"/>
      <c r="G205" s="48"/>
      <c r="H205" s="48"/>
    </row>
    <row r="206" spans="2:8" x14ac:dyDescent="0.25">
      <c r="B206" s="48"/>
      <c r="C206" s="48"/>
      <c r="D206" s="48"/>
      <c r="E206" s="48"/>
      <c r="F206" s="48"/>
      <c r="G206" s="48"/>
      <c r="H206" s="48"/>
    </row>
    <row r="207" spans="2:8" x14ac:dyDescent="0.25">
      <c r="B207" s="48"/>
      <c r="C207" s="48"/>
      <c r="D207" s="48"/>
      <c r="E207" s="48"/>
      <c r="F207" s="48"/>
      <c r="G207" s="48"/>
      <c r="H207" s="48"/>
    </row>
    <row r="208" spans="2:8" x14ac:dyDescent="0.25">
      <c r="B208" s="48"/>
      <c r="C208" s="48"/>
      <c r="D208" s="48"/>
      <c r="E208" s="48"/>
      <c r="F208" s="48"/>
      <c r="G208" s="48"/>
      <c r="H208" s="48"/>
    </row>
    <row r="209" spans="2:8" x14ac:dyDescent="0.25">
      <c r="B209" s="48"/>
      <c r="C209" s="48"/>
      <c r="D209" s="48"/>
      <c r="E209" s="48"/>
      <c r="F209" s="48"/>
      <c r="G209" s="48"/>
      <c r="H209" s="48"/>
    </row>
    <row r="210" spans="2:8" x14ac:dyDescent="0.25">
      <c r="B210" s="48"/>
      <c r="C210" s="48"/>
      <c r="D210" s="48"/>
      <c r="E210" s="48"/>
      <c r="F210" s="48"/>
      <c r="G210" s="48"/>
      <c r="H210" s="48"/>
    </row>
    <row r="211" spans="2:8" x14ac:dyDescent="0.25">
      <c r="B211" s="48"/>
      <c r="C211" s="48"/>
      <c r="D211" s="48"/>
      <c r="E211" s="48"/>
      <c r="F211" s="48"/>
      <c r="G211" s="48"/>
      <c r="H211" s="48"/>
    </row>
    <row r="212" spans="2:8" x14ac:dyDescent="0.25">
      <c r="B212" s="48"/>
      <c r="C212" s="48"/>
      <c r="D212" s="48"/>
      <c r="E212" s="48"/>
      <c r="F212" s="48"/>
      <c r="G212" s="48"/>
      <c r="H212" s="48"/>
    </row>
    <row r="213" spans="2:8" x14ac:dyDescent="0.25">
      <c r="B213" s="48"/>
      <c r="C213" s="48"/>
      <c r="D213" s="48"/>
      <c r="E213" s="48"/>
      <c r="F213" s="48"/>
      <c r="G213" s="48"/>
      <c r="H213" s="48"/>
    </row>
    <row r="214" spans="2:8" x14ac:dyDescent="0.25">
      <c r="B214" s="48"/>
      <c r="C214" s="48"/>
      <c r="D214" s="48"/>
      <c r="E214" s="48"/>
      <c r="F214" s="48"/>
      <c r="G214" s="48"/>
      <c r="H214" s="48"/>
    </row>
    <row r="215" spans="2:8" x14ac:dyDescent="0.25">
      <c r="B215" s="48"/>
      <c r="C215" s="48"/>
      <c r="D215" s="48"/>
      <c r="E215" s="48"/>
      <c r="F215" s="48"/>
      <c r="G215" s="48"/>
      <c r="H215" s="48"/>
    </row>
    <row r="216" spans="2:8" x14ac:dyDescent="0.25">
      <c r="B216" s="48"/>
      <c r="C216" s="48"/>
      <c r="D216" s="48"/>
      <c r="E216" s="48"/>
      <c r="F216" s="48"/>
      <c r="G216" s="48"/>
      <c r="H216" s="48"/>
    </row>
    <row r="217" spans="2:8" x14ac:dyDescent="0.25">
      <c r="B217" s="48"/>
      <c r="C217" s="48"/>
      <c r="D217" s="48"/>
      <c r="E217" s="48"/>
      <c r="F217" s="48"/>
      <c r="G217" s="48"/>
      <c r="H217" s="48"/>
    </row>
    <row r="218" spans="2:8" x14ac:dyDescent="0.25">
      <c r="B218" s="48"/>
      <c r="C218" s="48"/>
      <c r="D218" s="48"/>
      <c r="E218" s="48"/>
      <c r="F218" s="48"/>
      <c r="G218" s="48"/>
      <c r="H218" s="48"/>
    </row>
    <row r="219" spans="2:8" x14ac:dyDescent="0.25">
      <c r="B219" s="48"/>
      <c r="C219" s="48"/>
      <c r="D219" s="48"/>
      <c r="E219" s="48"/>
      <c r="F219" s="48"/>
      <c r="G219" s="48"/>
      <c r="H219" s="48"/>
    </row>
    <row r="220" spans="2:8" x14ac:dyDescent="0.25">
      <c r="B220" s="48"/>
      <c r="C220" s="48"/>
      <c r="D220" s="48"/>
      <c r="E220" s="48"/>
      <c r="F220" s="48"/>
      <c r="G220" s="48"/>
      <c r="H220" s="48"/>
    </row>
    <row r="221" spans="2:8" x14ac:dyDescent="0.25">
      <c r="B221" s="48"/>
      <c r="C221" s="48"/>
      <c r="D221" s="48"/>
      <c r="E221" s="48"/>
      <c r="F221" s="48"/>
      <c r="G221" s="48"/>
      <c r="H221" s="48"/>
    </row>
    <row r="222" spans="2:8" x14ac:dyDescent="0.25">
      <c r="B222" s="48"/>
      <c r="C222" s="48"/>
      <c r="D222" s="48"/>
      <c r="E222" s="48"/>
      <c r="F222" s="48"/>
      <c r="G222" s="48"/>
      <c r="H222" s="48"/>
    </row>
    <row r="223" spans="2:8" x14ac:dyDescent="0.25">
      <c r="B223" s="48"/>
      <c r="C223" s="48"/>
      <c r="D223" s="48"/>
      <c r="E223" s="48"/>
      <c r="F223" s="48"/>
      <c r="G223" s="48"/>
      <c r="H223" s="48"/>
    </row>
    <row r="224" spans="2:8" x14ac:dyDescent="0.25">
      <c r="B224" s="48"/>
      <c r="C224" s="48"/>
      <c r="D224" s="48"/>
      <c r="E224" s="48"/>
      <c r="F224" s="48"/>
      <c r="G224" s="48"/>
      <c r="H224" s="48"/>
    </row>
    <row r="225" spans="2:8" x14ac:dyDescent="0.25">
      <c r="B225" s="48"/>
      <c r="C225" s="48"/>
      <c r="D225" s="48"/>
      <c r="E225" s="48"/>
      <c r="F225" s="48"/>
      <c r="G225" s="48"/>
      <c r="H225" s="48"/>
    </row>
    <row r="226" spans="2:8" x14ac:dyDescent="0.25">
      <c r="B226" s="49"/>
      <c r="C226" s="49"/>
      <c r="D226" s="49"/>
      <c r="E226" s="49"/>
      <c r="F226" s="49"/>
      <c r="G226" s="49"/>
      <c r="H226" s="49"/>
    </row>
    <row r="227" spans="2:8" x14ac:dyDescent="0.25">
      <c r="B227" s="49"/>
      <c r="C227" s="49"/>
      <c r="D227" s="49"/>
      <c r="E227" s="49"/>
      <c r="F227" s="49"/>
      <c r="G227" s="49"/>
      <c r="H227" s="49"/>
    </row>
  </sheetData>
  <mergeCells count="7">
    <mergeCell ref="B52:H53"/>
    <mergeCell ref="A1:H1"/>
    <mergeCell ref="A2:H2"/>
    <mergeCell ref="B4:H5"/>
    <mergeCell ref="B35:H37"/>
    <mergeCell ref="B41:H42"/>
    <mergeCell ref="B46:H48"/>
  </mergeCells>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1"/>
  <sheetViews>
    <sheetView tabSelected="1" topLeftCell="A36" workbookViewId="0">
      <selection activeCell="F54" sqref="F54"/>
    </sheetView>
  </sheetViews>
  <sheetFormatPr defaultRowHeight="15" x14ac:dyDescent="0.25"/>
  <cols>
    <col min="1" max="1" width="1.5703125" style="54" customWidth="1"/>
    <col min="3" max="3" width="9.7109375" customWidth="1"/>
    <col min="4" max="4" width="9.140625" customWidth="1"/>
    <col min="5" max="5" width="10.42578125" customWidth="1"/>
    <col min="7" max="7" width="9.140625" customWidth="1"/>
    <col min="10" max="10" width="12.85546875" customWidth="1"/>
  </cols>
  <sheetData>
    <row r="1" spans="1:18" ht="15.75" x14ac:dyDescent="0.25">
      <c r="A1" s="194" t="str">
        <f>'[1]dir 1'!A1:H1</f>
        <v>CHRISLINE FINANCIAL SERVICES LIMITED</v>
      </c>
      <c r="B1" s="194"/>
      <c r="C1" s="194"/>
      <c r="D1" s="194"/>
      <c r="E1" s="194"/>
      <c r="F1" s="194"/>
      <c r="G1" s="194"/>
      <c r="H1" s="194"/>
      <c r="I1" s="194"/>
      <c r="J1" s="194"/>
      <c r="K1" s="2"/>
      <c r="L1" s="2"/>
      <c r="M1" s="2"/>
      <c r="N1" s="2"/>
      <c r="O1" s="2"/>
      <c r="P1" s="2"/>
      <c r="Q1" s="2"/>
      <c r="R1" s="2"/>
    </row>
    <row r="2" spans="1:18" s="50" customFormat="1" x14ac:dyDescent="0.25">
      <c r="A2" s="191" t="s">
        <v>2</v>
      </c>
      <c r="B2" s="191"/>
      <c r="C2" s="191"/>
      <c r="D2" s="191"/>
      <c r="E2" s="191"/>
      <c r="F2" s="191"/>
      <c r="G2" s="191"/>
      <c r="H2" s="191"/>
      <c r="I2" s="191"/>
      <c r="J2" s="191"/>
      <c r="L2" s="5"/>
      <c r="M2" s="5"/>
      <c r="N2" s="5"/>
      <c r="O2" s="5"/>
      <c r="P2" s="5"/>
      <c r="Q2" s="5"/>
      <c r="R2" s="5"/>
    </row>
    <row r="3" spans="1:18" s="50" customFormat="1" x14ac:dyDescent="0.25">
      <c r="A3" s="51"/>
      <c r="B3" s="52"/>
      <c r="C3" s="52"/>
      <c r="D3" s="52"/>
      <c r="E3" s="52"/>
      <c r="F3" s="52"/>
      <c r="G3" s="52"/>
      <c r="H3" s="52"/>
      <c r="I3" s="52"/>
      <c r="J3" s="52"/>
      <c r="L3" s="5"/>
      <c r="M3" s="5"/>
      <c r="N3" s="5"/>
      <c r="O3" s="5"/>
      <c r="P3" s="5"/>
      <c r="Q3" s="5"/>
      <c r="R3" s="5"/>
    </row>
    <row r="4" spans="1:18" s="50" customFormat="1" x14ac:dyDescent="0.25">
      <c r="A4" s="51"/>
      <c r="B4" s="52"/>
      <c r="C4" s="52"/>
      <c r="D4" s="52"/>
      <c r="E4" s="52"/>
      <c r="F4" s="52"/>
      <c r="G4" s="52"/>
      <c r="H4" s="52"/>
      <c r="I4" s="52"/>
      <c r="J4" s="52"/>
      <c r="L4" s="5"/>
      <c r="M4" s="5"/>
      <c r="N4" s="5"/>
      <c r="O4" s="5"/>
      <c r="P4" s="5"/>
      <c r="Q4" s="5"/>
      <c r="R4" s="5"/>
    </row>
    <row r="5" spans="1:18" s="50" customFormat="1" x14ac:dyDescent="0.25">
      <c r="A5" s="6">
        <f>'[1]dir 1'!A50+1</f>
        <v>6</v>
      </c>
      <c r="B5" s="9" t="s">
        <v>26</v>
      </c>
      <c r="L5" s="5"/>
      <c r="M5" s="5"/>
      <c r="N5" s="5"/>
      <c r="O5" s="5"/>
      <c r="P5" s="5"/>
      <c r="Q5" s="5"/>
      <c r="R5" s="5"/>
    </row>
    <row r="6" spans="1:18" s="50" customFormat="1" ht="7.5" customHeight="1" x14ac:dyDescent="0.25">
      <c r="A6" s="6"/>
      <c r="B6" s="8"/>
      <c r="L6" s="5"/>
      <c r="M6" s="5"/>
      <c r="N6" s="5"/>
      <c r="O6" s="5"/>
      <c r="P6" s="5"/>
      <c r="Q6" s="5"/>
      <c r="R6" s="5"/>
    </row>
    <row r="7" spans="1:18" s="53" customFormat="1" x14ac:dyDescent="0.25">
      <c r="A7" s="6"/>
      <c r="B7" s="195" t="s">
        <v>27</v>
      </c>
      <c r="C7" s="195"/>
      <c r="D7" s="195"/>
      <c r="E7" s="195"/>
      <c r="F7" s="195"/>
      <c r="G7" s="195"/>
      <c r="H7" s="195"/>
      <c r="I7" s="195"/>
      <c r="J7" s="195"/>
      <c r="K7" s="50"/>
      <c r="L7" s="44"/>
      <c r="M7" s="44"/>
      <c r="N7" s="44"/>
      <c r="O7" s="44"/>
      <c r="P7" s="44"/>
      <c r="Q7" s="44"/>
      <c r="R7" s="44"/>
    </row>
    <row r="8" spans="1:18" s="50" customFormat="1" x14ac:dyDescent="0.25">
      <c r="A8" s="6"/>
      <c r="B8" s="195"/>
      <c r="C8" s="195"/>
      <c r="D8" s="195"/>
      <c r="E8" s="195"/>
      <c r="F8" s="195"/>
      <c r="G8" s="195"/>
      <c r="H8" s="195"/>
      <c r="I8" s="195"/>
      <c r="J8" s="195"/>
      <c r="L8" s="5"/>
      <c r="M8" s="5"/>
      <c r="N8" s="5"/>
      <c r="O8" s="5"/>
      <c r="P8" s="5"/>
      <c r="Q8" s="5"/>
      <c r="R8" s="5"/>
    </row>
    <row r="9" spans="1:18" s="50" customFormat="1" x14ac:dyDescent="0.25">
      <c r="A9" s="6"/>
      <c r="B9" s="8"/>
      <c r="L9" s="5"/>
      <c r="M9" s="5"/>
      <c r="N9" s="5"/>
      <c r="O9" s="5"/>
      <c r="P9" s="5"/>
      <c r="Q9" s="5"/>
      <c r="R9" s="5"/>
    </row>
    <row r="10" spans="1:18" s="50" customFormat="1" x14ac:dyDescent="0.25">
      <c r="A10" s="6">
        <f>A5+1</f>
        <v>7</v>
      </c>
      <c r="B10" s="9" t="s">
        <v>28</v>
      </c>
      <c r="L10" s="5"/>
      <c r="M10" s="5"/>
      <c r="N10" s="5"/>
      <c r="O10" s="5"/>
      <c r="P10" s="5"/>
      <c r="Q10" s="5"/>
      <c r="R10" s="5"/>
    </row>
    <row r="11" spans="1:18" s="50" customFormat="1" ht="2.25" customHeight="1" x14ac:dyDescent="0.25">
      <c r="A11" s="6"/>
      <c r="B11" s="8"/>
      <c r="L11" s="5"/>
      <c r="M11" s="5"/>
      <c r="N11" s="5"/>
      <c r="O11" s="5"/>
      <c r="P11" s="5"/>
      <c r="Q11" s="5"/>
      <c r="R11" s="5"/>
    </row>
    <row r="12" spans="1:18" s="50" customFormat="1" ht="18.75" customHeight="1" x14ac:dyDescent="0.25">
      <c r="A12" s="6"/>
      <c r="B12" s="195" t="s">
        <v>29</v>
      </c>
      <c r="C12" s="195"/>
      <c r="D12" s="195"/>
      <c r="E12" s="195"/>
      <c r="F12" s="195"/>
      <c r="G12" s="195"/>
      <c r="H12" s="195"/>
      <c r="I12" s="195"/>
      <c r="J12" s="195"/>
      <c r="L12" s="5"/>
      <c r="M12" s="5"/>
      <c r="N12" s="5"/>
      <c r="O12" s="5"/>
      <c r="P12" s="5"/>
      <c r="Q12" s="5"/>
      <c r="R12" s="5"/>
    </row>
    <row r="13" spans="1:18" s="50" customFormat="1" ht="11.25" customHeight="1" x14ac:dyDescent="0.25">
      <c r="A13" s="6"/>
      <c r="B13" s="195"/>
      <c r="C13" s="195"/>
      <c r="D13" s="195"/>
      <c r="E13" s="195"/>
      <c r="F13" s="195"/>
      <c r="G13" s="195"/>
      <c r="H13" s="195"/>
      <c r="I13" s="195"/>
      <c r="J13" s="195"/>
      <c r="L13" s="5"/>
      <c r="M13" s="5"/>
      <c r="N13" s="5"/>
      <c r="O13" s="5"/>
      <c r="P13" s="5"/>
      <c r="Q13" s="5"/>
      <c r="R13" s="5"/>
    </row>
    <row r="14" spans="1:18" s="50" customFormat="1" x14ac:dyDescent="0.25">
      <c r="A14" s="6"/>
      <c r="B14" s="8"/>
      <c r="L14" s="5"/>
      <c r="M14" s="5"/>
      <c r="N14" s="5"/>
      <c r="O14" s="5"/>
      <c r="P14" s="5"/>
      <c r="Q14" s="5"/>
      <c r="R14" s="5"/>
    </row>
    <row r="15" spans="1:18" s="50" customFormat="1" x14ac:dyDescent="0.25">
      <c r="A15" s="6">
        <f>A10+1</f>
        <v>8</v>
      </c>
      <c r="B15" s="9" t="s">
        <v>30</v>
      </c>
      <c r="L15" s="5"/>
      <c r="M15" s="5"/>
      <c r="N15" s="5"/>
      <c r="O15" s="5"/>
      <c r="P15" s="5"/>
      <c r="Q15" s="5"/>
      <c r="R15" s="5"/>
    </row>
    <row r="16" spans="1:18" s="50" customFormat="1" ht="5.25" customHeight="1" x14ac:dyDescent="0.25">
      <c r="A16" s="6"/>
      <c r="B16" s="8"/>
      <c r="L16" s="5"/>
      <c r="M16" s="5"/>
      <c r="N16" s="5"/>
      <c r="O16" s="5"/>
      <c r="P16" s="5"/>
      <c r="Q16" s="5"/>
      <c r="R16" s="5"/>
    </row>
    <row r="17" spans="1:18" s="50" customFormat="1" x14ac:dyDescent="0.25">
      <c r="A17" s="6"/>
      <c r="B17" s="8" t="s">
        <v>31</v>
      </c>
      <c r="L17" s="5"/>
      <c r="M17" s="5"/>
      <c r="N17" s="5"/>
      <c r="O17" s="5"/>
      <c r="P17" s="5"/>
      <c r="Q17" s="5"/>
      <c r="R17" s="5"/>
    </row>
    <row r="18" spans="1:18" s="50" customFormat="1" x14ac:dyDescent="0.25">
      <c r="A18" s="6"/>
      <c r="B18" s="8"/>
      <c r="L18" s="5"/>
      <c r="M18" s="5"/>
      <c r="N18" s="5"/>
      <c r="O18" s="5"/>
      <c r="P18" s="5"/>
      <c r="Q18" s="5"/>
      <c r="R18" s="5"/>
    </row>
    <row r="19" spans="1:18" s="50" customFormat="1" x14ac:dyDescent="0.25">
      <c r="A19" s="6">
        <f>A15+1</f>
        <v>9</v>
      </c>
      <c r="B19" s="9" t="s">
        <v>32</v>
      </c>
      <c r="L19" s="5"/>
      <c r="M19" s="5"/>
      <c r="N19" s="5"/>
      <c r="O19" s="5"/>
      <c r="P19" s="5"/>
      <c r="Q19" s="5"/>
      <c r="R19" s="5"/>
    </row>
    <row r="20" spans="1:18" s="50" customFormat="1" ht="6.75" customHeight="1" x14ac:dyDescent="0.25">
      <c r="A20" s="6"/>
      <c r="B20" s="8"/>
      <c r="L20" s="5"/>
      <c r="M20" s="5"/>
      <c r="N20" s="5"/>
      <c r="O20" s="5"/>
      <c r="P20" s="5"/>
      <c r="Q20" s="5"/>
      <c r="R20" s="5"/>
    </row>
    <row r="21" spans="1:18" s="50" customFormat="1" ht="10.5" customHeight="1" x14ac:dyDescent="0.25">
      <c r="A21" s="6"/>
      <c r="B21" s="195" t="s">
        <v>33</v>
      </c>
      <c r="C21" s="195"/>
      <c r="D21" s="195"/>
      <c r="E21" s="195"/>
      <c r="F21" s="195"/>
      <c r="G21" s="195"/>
      <c r="H21" s="195"/>
      <c r="I21" s="195"/>
      <c r="J21" s="195"/>
      <c r="L21" s="5"/>
      <c r="M21" s="5"/>
      <c r="N21" s="5"/>
      <c r="O21" s="5"/>
      <c r="P21" s="5"/>
      <c r="Q21" s="5"/>
      <c r="R21" s="5"/>
    </row>
    <row r="22" spans="1:18" s="50" customFormat="1" ht="14.25" customHeight="1" x14ac:dyDescent="0.25">
      <c r="A22" s="6"/>
      <c r="B22" s="195"/>
      <c r="C22" s="195"/>
      <c r="D22" s="195"/>
      <c r="E22" s="195"/>
      <c r="F22" s="195"/>
      <c r="G22" s="195"/>
      <c r="H22" s="195"/>
      <c r="I22" s="195"/>
      <c r="J22" s="195"/>
      <c r="L22" s="5"/>
      <c r="M22" s="5"/>
      <c r="N22" s="5"/>
      <c r="O22" s="5"/>
      <c r="P22" s="5"/>
      <c r="Q22" s="5"/>
      <c r="R22" s="5"/>
    </row>
    <row r="23" spans="1:18" s="50" customFormat="1" x14ac:dyDescent="0.25">
      <c r="A23" s="6"/>
      <c r="B23" s="195"/>
      <c r="C23" s="195"/>
      <c r="D23" s="195"/>
      <c r="E23" s="195"/>
      <c r="F23" s="195"/>
      <c r="G23" s="195"/>
      <c r="H23" s="195"/>
      <c r="I23" s="195"/>
      <c r="J23" s="195"/>
      <c r="L23" s="5"/>
      <c r="M23" s="5"/>
      <c r="N23" s="5"/>
      <c r="O23" s="5"/>
      <c r="P23" s="5"/>
      <c r="Q23" s="5"/>
      <c r="R23" s="5"/>
    </row>
    <row r="24" spans="1:18" s="50" customFormat="1" x14ac:dyDescent="0.25">
      <c r="A24" s="6"/>
      <c r="B24" s="195"/>
      <c r="C24" s="195"/>
      <c r="D24" s="195"/>
      <c r="E24" s="195"/>
      <c r="F24" s="195"/>
      <c r="G24" s="195"/>
      <c r="H24" s="195"/>
      <c r="I24" s="195"/>
      <c r="J24" s="195"/>
      <c r="L24" s="5"/>
      <c r="M24" s="5"/>
      <c r="N24" s="5"/>
      <c r="O24" s="5"/>
      <c r="P24" s="5"/>
      <c r="Q24" s="5"/>
      <c r="R24" s="5"/>
    </row>
    <row r="25" spans="1:18" s="50" customFormat="1" x14ac:dyDescent="0.25">
      <c r="A25" s="6"/>
      <c r="B25" s="195"/>
      <c r="C25" s="195"/>
      <c r="D25" s="195"/>
      <c r="E25" s="195"/>
      <c r="F25" s="195"/>
      <c r="G25" s="195"/>
      <c r="H25" s="195"/>
      <c r="I25" s="195"/>
      <c r="J25" s="195"/>
      <c r="L25" s="5"/>
      <c r="M25" s="5"/>
      <c r="N25" s="5"/>
      <c r="O25" s="5"/>
      <c r="P25" s="5"/>
      <c r="Q25" s="5"/>
      <c r="R25" s="5"/>
    </row>
    <row r="26" spans="1:18" s="50" customFormat="1" x14ac:dyDescent="0.25">
      <c r="A26" s="6"/>
      <c r="B26" s="195"/>
      <c r="C26" s="195"/>
      <c r="D26" s="195"/>
      <c r="E26" s="195"/>
      <c r="F26" s="195"/>
      <c r="G26" s="195"/>
      <c r="H26" s="195"/>
      <c r="I26" s="195"/>
      <c r="J26" s="195"/>
      <c r="L26" s="5"/>
      <c r="M26" s="5"/>
      <c r="N26" s="5"/>
      <c r="O26" s="5"/>
      <c r="P26" s="5"/>
      <c r="Q26" s="5"/>
      <c r="R26" s="5"/>
    </row>
    <row r="27" spans="1:18" s="50" customFormat="1" x14ac:dyDescent="0.25">
      <c r="A27" s="6"/>
      <c r="B27" s="195"/>
      <c r="C27" s="195"/>
      <c r="D27" s="195"/>
      <c r="E27" s="195"/>
      <c r="F27" s="195"/>
      <c r="G27" s="195"/>
      <c r="H27" s="195"/>
      <c r="I27" s="195"/>
      <c r="J27" s="195"/>
      <c r="L27" s="5"/>
      <c r="M27" s="5"/>
      <c r="N27" s="5"/>
      <c r="O27" s="5"/>
      <c r="P27" s="5"/>
      <c r="Q27" s="5"/>
      <c r="R27" s="5"/>
    </row>
    <row r="28" spans="1:18" s="50" customFormat="1" x14ac:dyDescent="0.25">
      <c r="A28" s="6"/>
      <c r="B28" s="195"/>
      <c r="C28" s="195"/>
      <c r="D28" s="195"/>
      <c r="E28" s="195"/>
      <c r="F28" s="195"/>
      <c r="G28" s="195"/>
      <c r="H28" s="195"/>
      <c r="I28" s="195"/>
      <c r="J28" s="195"/>
      <c r="L28" s="5"/>
      <c r="M28" s="5"/>
      <c r="N28" s="5"/>
      <c r="O28" s="5"/>
      <c r="P28" s="5"/>
      <c r="Q28" s="5"/>
      <c r="R28" s="5"/>
    </row>
    <row r="29" spans="1:18" s="50" customFormat="1" x14ac:dyDescent="0.25">
      <c r="A29" s="6"/>
      <c r="B29" s="195"/>
      <c r="C29" s="195"/>
      <c r="D29" s="195"/>
      <c r="E29" s="195"/>
      <c r="F29" s="195"/>
      <c r="G29" s="195"/>
      <c r="H29" s="195"/>
      <c r="I29" s="195"/>
      <c r="J29" s="195"/>
      <c r="L29" s="5"/>
      <c r="M29" s="5"/>
      <c r="N29" s="5"/>
      <c r="O29" s="5"/>
      <c r="P29" s="5"/>
      <c r="Q29" s="5"/>
      <c r="R29" s="5"/>
    </row>
    <row r="30" spans="1:18" s="50" customFormat="1" x14ac:dyDescent="0.25">
      <c r="A30" s="6"/>
      <c r="B30" s="195"/>
      <c r="C30" s="195"/>
      <c r="D30" s="195"/>
      <c r="E30" s="195"/>
      <c r="F30" s="195"/>
      <c r="G30" s="195"/>
      <c r="H30" s="195"/>
      <c r="I30" s="195"/>
      <c r="J30" s="195"/>
      <c r="L30" s="5"/>
      <c r="M30" s="5"/>
      <c r="N30" s="5"/>
      <c r="O30" s="5"/>
      <c r="P30" s="5"/>
      <c r="Q30" s="5"/>
      <c r="R30" s="5"/>
    </row>
    <row r="31" spans="1:18" s="50" customFormat="1" x14ac:dyDescent="0.25">
      <c r="A31" s="6"/>
      <c r="B31" s="8"/>
      <c r="L31" s="5"/>
      <c r="M31" s="5"/>
      <c r="N31" s="5"/>
      <c r="O31" s="5"/>
      <c r="P31" s="5"/>
      <c r="Q31" s="5"/>
      <c r="R31" s="5"/>
    </row>
    <row r="32" spans="1:18" s="50" customFormat="1" x14ac:dyDescent="0.25">
      <c r="A32" s="6"/>
      <c r="B32" s="8"/>
      <c r="L32" s="5"/>
      <c r="M32" s="5"/>
      <c r="N32" s="5"/>
      <c r="O32" s="5"/>
      <c r="P32" s="5"/>
      <c r="Q32" s="5"/>
      <c r="R32" s="5"/>
    </row>
    <row r="33" spans="1:18" s="50" customFormat="1" x14ac:dyDescent="0.25">
      <c r="A33" s="6">
        <f>A19+1</f>
        <v>10</v>
      </c>
      <c r="B33" s="9" t="s">
        <v>34</v>
      </c>
      <c r="L33" s="5"/>
      <c r="M33" s="5"/>
      <c r="N33" s="5"/>
      <c r="O33" s="5"/>
      <c r="P33" s="5"/>
      <c r="Q33" s="5"/>
      <c r="R33" s="5"/>
    </row>
    <row r="34" spans="1:18" s="50" customFormat="1" ht="3" customHeight="1" x14ac:dyDescent="0.25">
      <c r="A34" s="6"/>
      <c r="B34" s="8"/>
      <c r="L34" s="5"/>
      <c r="M34" s="5"/>
      <c r="N34" s="5"/>
      <c r="O34" s="5"/>
      <c r="P34" s="5"/>
      <c r="Q34" s="5"/>
      <c r="R34" s="5"/>
    </row>
    <row r="35" spans="1:18" s="50" customFormat="1" ht="13.5" customHeight="1" x14ac:dyDescent="0.2">
      <c r="B35" s="193" t="s">
        <v>35</v>
      </c>
      <c r="C35" s="193"/>
      <c r="D35" s="193"/>
      <c r="E35" s="193"/>
      <c r="F35" s="193"/>
      <c r="G35" s="193"/>
      <c r="H35" s="193"/>
      <c r="I35" s="193"/>
      <c r="J35" s="193"/>
      <c r="K35" s="5"/>
      <c r="L35" s="5"/>
      <c r="M35" s="5"/>
      <c r="N35" s="5"/>
      <c r="O35" s="5"/>
      <c r="P35" s="5"/>
      <c r="Q35" s="5"/>
      <c r="R35" s="5"/>
    </row>
    <row r="36" spans="1:18" s="50" customFormat="1" ht="10.5" customHeight="1" x14ac:dyDescent="0.25">
      <c r="A36" s="6"/>
      <c r="B36" s="193"/>
      <c r="C36" s="193"/>
      <c r="D36" s="193"/>
      <c r="E36" s="193"/>
      <c r="F36" s="193"/>
      <c r="G36" s="193"/>
      <c r="H36" s="193"/>
      <c r="I36" s="193"/>
      <c r="J36" s="193"/>
      <c r="K36" s="5"/>
      <c r="L36" s="5"/>
      <c r="M36" s="5"/>
      <c r="N36" s="5"/>
      <c r="O36" s="5"/>
      <c r="P36" s="5"/>
      <c r="Q36" s="5"/>
      <c r="R36" s="5"/>
    </row>
    <row r="37" spans="1:18" s="50" customFormat="1" x14ac:dyDescent="0.25">
      <c r="A37" s="6"/>
      <c r="B37" s="193"/>
      <c r="C37" s="193"/>
      <c r="D37" s="193"/>
      <c r="E37" s="193"/>
      <c r="F37" s="193"/>
      <c r="G37" s="193"/>
      <c r="H37" s="193"/>
      <c r="I37" s="193"/>
      <c r="J37" s="193"/>
      <c r="K37" s="5"/>
      <c r="L37" s="5"/>
      <c r="M37" s="5"/>
      <c r="N37" s="5"/>
      <c r="O37" s="5"/>
      <c r="P37" s="5"/>
      <c r="Q37" s="5"/>
      <c r="R37" s="5"/>
    </row>
    <row r="38" spans="1:18" s="50" customFormat="1" ht="3.75" customHeight="1" x14ac:dyDescent="0.25">
      <c r="A38" s="6"/>
      <c r="B38" s="193"/>
      <c r="C38" s="193"/>
      <c r="D38" s="193"/>
      <c r="E38" s="193"/>
      <c r="F38" s="193"/>
      <c r="G38" s="193"/>
      <c r="H38" s="193"/>
      <c r="I38" s="193"/>
      <c r="J38" s="193"/>
      <c r="K38" s="5"/>
      <c r="L38" s="5"/>
      <c r="M38" s="5"/>
      <c r="N38" s="5"/>
      <c r="O38" s="5"/>
      <c r="P38" s="5"/>
      <c r="Q38" s="5"/>
      <c r="R38" s="5"/>
    </row>
    <row r="39" spans="1:18" s="50" customFormat="1" x14ac:dyDescent="0.25">
      <c r="A39" s="6"/>
      <c r="B39" s="193"/>
      <c r="C39" s="193"/>
      <c r="D39" s="193"/>
      <c r="E39" s="193"/>
      <c r="F39" s="193"/>
      <c r="G39" s="193"/>
      <c r="H39" s="193"/>
      <c r="I39" s="193"/>
      <c r="J39" s="193"/>
      <c r="K39" s="5"/>
      <c r="L39" s="5"/>
      <c r="M39" s="5"/>
      <c r="N39" s="5"/>
      <c r="O39" s="5"/>
      <c r="P39" s="5"/>
      <c r="Q39" s="5"/>
      <c r="R39" s="5"/>
    </row>
    <row r="40" spans="1:18" s="50" customFormat="1" x14ac:dyDescent="0.25">
      <c r="A40" s="6"/>
      <c r="B40" s="193"/>
      <c r="C40" s="193"/>
      <c r="D40" s="193"/>
      <c r="E40" s="193"/>
      <c r="F40" s="193"/>
      <c r="G40" s="193"/>
      <c r="H40" s="193"/>
      <c r="I40" s="193"/>
      <c r="J40" s="193"/>
      <c r="K40" s="5"/>
      <c r="L40" s="5"/>
      <c r="M40" s="5"/>
      <c r="N40" s="5"/>
      <c r="O40" s="5"/>
      <c r="P40" s="5"/>
      <c r="Q40" s="5"/>
      <c r="R40" s="5"/>
    </row>
    <row r="41" spans="1:18" s="50" customFormat="1" x14ac:dyDescent="0.25">
      <c r="A41" s="6"/>
      <c r="B41" s="5"/>
      <c r="C41" s="5"/>
      <c r="D41" s="5"/>
      <c r="E41" s="5"/>
      <c r="F41" s="5"/>
      <c r="G41" s="5"/>
      <c r="H41" s="5"/>
      <c r="I41" s="5"/>
      <c r="J41" s="5"/>
      <c r="K41" s="5"/>
      <c r="L41" s="5"/>
      <c r="M41" s="5"/>
      <c r="N41" s="5"/>
      <c r="O41" s="5"/>
      <c r="P41" s="5"/>
      <c r="Q41" s="5"/>
      <c r="R41" s="5"/>
    </row>
    <row r="42" spans="1:18" s="50" customFormat="1" x14ac:dyDescent="0.25">
      <c r="A42" s="6"/>
      <c r="B42" s="5"/>
      <c r="C42" s="5"/>
      <c r="D42" s="5"/>
      <c r="E42" s="5"/>
      <c r="F42" s="5"/>
      <c r="G42" s="5"/>
      <c r="H42" s="5"/>
      <c r="I42" s="5"/>
      <c r="J42" s="5"/>
      <c r="K42" s="5"/>
      <c r="L42" s="5"/>
      <c r="M42" s="5"/>
      <c r="N42" s="5"/>
      <c r="O42" s="5"/>
      <c r="P42" s="5"/>
      <c r="Q42" s="5"/>
      <c r="R42" s="5"/>
    </row>
    <row r="43" spans="1:18" s="50" customFormat="1" x14ac:dyDescent="0.25">
      <c r="A43" s="6"/>
      <c r="B43" s="184"/>
      <c r="C43" s="5"/>
      <c r="D43" s="5"/>
      <c r="E43" s="5"/>
      <c r="F43" s="5"/>
      <c r="G43" s="5"/>
      <c r="H43" s="5"/>
      <c r="I43" s="5"/>
      <c r="J43" s="5"/>
      <c r="K43" s="5"/>
      <c r="L43" s="5"/>
      <c r="M43" s="5"/>
      <c r="N43" s="5"/>
      <c r="O43" s="5"/>
      <c r="P43" s="5"/>
      <c r="Q43" s="5"/>
      <c r="R43" s="5"/>
    </row>
    <row r="44" spans="1:18" s="50" customFormat="1" x14ac:dyDescent="0.25">
      <c r="A44" s="6"/>
      <c r="B44" s="44" t="s">
        <v>36</v>
      </c>
      <c r="C44" s="5"/>
      <c r="D44" s="5"/>
      <c r="E44" s="5"/>
      <c r="F44" s="5"/>
      <c r="G44" s="5"/>
      <c r="H44" s="5"/>
      <c r="I44" s="5"/>
      <c r="J44" s="5"/>
      <c r="K44" s="5"/>
      <c r="L44" s="5"/>
      <c r="M44" s="5"/>
      <c r="N44" s="5"/>
      <c r="O44" s="5"/>
      <c r="P44" s="5"/>
      <c r="Q44" s="5"/>
      <c r="R44" s="5"/>
    </row>
    <row r="45" spans="1:18" s="50" customFormat="1" x14ac:dyDescent="0.25">
      <c r="A45" s="6"/>
      <c r="B45" s="5"/>
      <c r="C45" s="5"/>
      <c r="D45" s="5"/>
      <c r="E45" s="5"/>
      <c r="F45" s="5"/>
      <c r="G45" s="5"/>
      <c r="H45" s="5"/>
      <c r="I45" s="5"/>
      <c r="J45" s="5"/>
      <c r="K45" s="5"/>
      <c r="L45" s="5"/>
      <c r="M45" s="5"/>
      <c r="N45" s="5"/>
      <c r="O45" s="5"/>
      <c r="P45" s="5"/>
      <c r="Q45" s="5"/>
      <c r="R45" s="5"/>
    </row>
    <row r="46" spans="1:18" s="50" customFormat="1" x14ac:dyDescent="0.25">
      <c r="A46" s="6"/>
      <c r="B46" s="5"/>
      <c r="C46" s="5"/>
      <c r="D46" s="5"/>
      <c r="E46" s="5"/>
      <c r="F46" s="5"/>
      <c r="G46" s="5"/>
      <c r="H46" s="5"/>
      <c r="I46" s="5"/>
      <c r="J46" s="5"/>
      <c r="K46" s="5"/>
      <c r="L46" s="5"/>
      <c r="M46" s="5"/>
      <c r="N46" s="5"/>
      <c r="O46" s="5"/>
      <c r="P46" s="5"/>
      <c r="Q46" s="5"/>
      <c r="R46" s="5"/>
    </row>
    <row r="47" spans="1:18" s="50" customFormat="1" x14ac:dyDescent="0.25">
      <c r="A47" s="6"/>
      <c r="B47" s="5"/>
      <c r="C47" s="5"/>
      <c r="D47" s="5"/>
      <c r="E47" s="5"/>
      <c r="F47" s="5"/>
      <c r="G47" s="5"/>
      <c r="H47" s="5"/>
      <c r="I47" s="5"/>
      <c r="J47" s="5"/>
      <c r="K47" s="5"/>
      <c r="L47" s="5"/>
      <c r="M47" s="5"/>
      <c r="N47" s="5"/>
      <c r="O47" s="5"/>
      <c r="P47" s="5"/>
      <c r="Q47" s="5"/>
      <c r="R47" s="5"/>
    </row>
    <row r="48" spans="1:18" s="50" customFormat="1" x14ac:dyDescent="0.25">
      <c r="A48" s="6"/>
      <c r="B48" s="5"/>
      <c r="C48" s="5"/>
      <c r="D48" s="5"/>
      <c r="E48" s="5"/>
      <c r="F48" s="5"/>
      <c r="G48" s="5"/>
      <c r="H48" s="5"/>
      <c r="I48" s="5"/>
      <c r="J48" s="5"/>
      <c r="K48" s="5"/>
      <c r="L48" s="5"/>
      <c r="M48" s="5"/>
      <c r="N48" s="5"/>
      <c r="O48" s="5"/>
      <c r="P48" s="5"/>
      <c r="Q48" s="5"/>
      <c r="R48" s="5"/>
    </row>
    <row r="49" spans="1:18" s="50" customFormat="1" x14ac:dyDescent="0.25">
      <c r="A49" s="6"/>
      <c r="B49" s="44" t="s">
        <v>37</v>
      </c>
      <c r="C49" s="5"/>
      <c r="D49" s="5"/>
      <c r="E49" s="5"/>
      <c r="F49" s="5"/>
      <c r="G49" s="5"/>
      <c r="H49" s="5"/>
      <c r="I49" s="5"/>
      <c r="J49" s="5"/>
      <c r="K49" s="5"/>
      <c r="L49" s="5"/>
      <c r="M49" s="5"/>
      <c r="N49" s="5"/>
      <c r="O49" s="5"/>
      <c r="P49" s="5"/>
      <c r="Q49" s="5"/>
      <c r="R49" s="5"/>
    </row>
    <row r="50" spans="1:18" s="50" customFormat="1" x14ac:dyDescent="0.25">
      <c r="A50" s="6"/>
      <c r="B50" s="5"/>
      <c r="C50" s="5"/>
      <c r="D50" s="5"/>
      <c r="E50" s="5"/>
      <c r="F50" s="5"/>
      <c r="G50" s="5"/>
      <c r="H50" s="5"/>
      <c r="I50" s="5"/>
      <c r="J50" s="5"/>
      <c r="K50" s="5"/>
      <c r="L50" s="5"/>
      <c r="M50" s="5"/>
      <c r="N50" s="5"/>
      <c r="O50" s="5"/>
      <c r="P50" s="5"/>
      <c r="Q50" s="5"/>
      <c r="R50" s="5"/>
    </row>
    <row r="51" spans="1:18" s="50" customFormat="1" x14ac:dyDescent="0.25">
      <c r="A51" s="6"/>
      <c r="B51" s="5"/>
      <c r="C51" s="5"/>
      <c r="D51" s="5"/>
      <c r="E51" s="5"/>
      <c r="F51" s="5"/>
      <c r="G51" s="5"/>
      <c r="H51" s="5"/>
      <c r="I51" s="5"/>
      <c r="J51" s="5"/>
      <c r="K51" s="5"/>
      <c r="L51" s="5"/>
      <c r="M51" s="5"/>
      <c r="N51" s="5"/>
      <c r="O51" s="5"/>
      <c r="P51" s="5"/>
      <c r="Q51" s="5"/>
      <c r="R51" s="5"/>
    </row>
    <row r="52" spans="1:18" s="50" customFormat="1" x14ac:dyDescent="0.25">
      <c r="A52" s="6"/>
      <c r="B52" s="5"/>
      <c r="C52" s="5"/>
      <c r="D52" s="5"/>
      <c r="E52" s="5"/>
      <c r="F52" s="5"/>
      <c r="G52" s="5"/>
      <c r="H52" s="5"/>
      <c r="I52" s="5"/>
      <c r="J52" s="5"/>
      <c r="K52" s="5"/>
      <c r="L52" s="5"/>
      <c r="M52" s="5"/>
      <c r="N52" s="5"/>
      <c r="O52" s="5"/>
      <c r="P52" s="5"/>
      <c r="Q52" s="5"/>
      <c r="R52" s="5"/>
    </row>
    <row r="53" spans="1:18" s="50" customFormat="1" x14ac:dyDescent="0.25">
      <c r="A53" s="6"/>
      <c r="B53" s="5"/>
      <c r="C53" s="5"/>
      <c r="D53" s="5"/>
      <c r="E53" s="5"/>
      <c r="F53" s="5"/>
      <c r="G53" s="5"/>
      <c r="H53" s="5"/>
      <c r="I53" s="5"/>
      <c r="J53" s="5"/>
      <c r="K53" s="5"/>
      <c r="L53" s="5"/>
      <c r="M53" s="5"/>
      <c r="N53" s="5"/>
      <c r="O53" s="5"/>
      <c r="P53" s="5"/>
      <c r="Q53" s="5"/>
      <c r="R53" s="5"/>
    </row>
    <row r="54" spans="1:18" s="50" customFormat="1" x14ac:dyDescent="0.25">
      <c r="A54" s="6"/>
      <c r="B54" s="5"/>
      <c r="C54" s="5"/>
      <c r="D54" s="5"/>
      <c r="E54" s="5"/>
      <c r="F54" s="5"/>
      <c r="G54" s="5"/>
      <c r="H54" s="5"/>
      <c r="I54" s="5"/>
      <c r="J54" s="5"/>
      <c r="K54" s="5"/>
      <c r="L54" s="5"/>
      <c r="M54" s="5"/>
      <c r="N54" s="5"/>
      <c r="O54" s="5"/>
      <c r="P54" s="5"/>
      <c r="Q54" s="5"/>
      <c r="R54" s="5"/>
    </row>
    <row r="55" spans="1:18" s="50" customFormat="1" x14ac:dyDescent="0.25">
      <c r="A55" s="6"/>
      <c r="B55" s="5"/>
      <c r="C55" s="5"/>
      <c r="D55" s="5"/>
      <c r="E55" s="5"/>
      <c r="F55" s="5"/>
      <c r="G55" s="5"/>
      <c r="H55" s="5"/>
      <c r="I55" s="5"/>
      <c r="J55" s="5"/>
      <c r="K55" s="5"/>
      <c r="L55" s="5"/>
      <c r="M55" s="5"/>
      <c r="N55" s="5"/>
      <c r="O55" s="5"/>
      <c r="P55" s="5"/>
      <c r="Q55" s="5"/>
      <c r="R55" s="5"/>
    </row>
    <row r="56" spans="1:18" s="50" customFormat="1" x14ac:dyDescent="0.25">
      <c r="A56" s="6"/>
      <c r="B56" s="5"/>
      <c r="C56" s="5"/>
      <c r="D56" s="5"/>
      <c r="E56" s="5"/>
      <c r="F56" s="5"/>
      <c r="G56" s="5"/>
      <c r="H56" s="5"/>
      <c r="I56" s="5"/>
      <c r="J56" s="5"/>
      <c r="K56" s="5"/>
      <c r="L56" s="5"/>
      <c r="M56" s="5"/>
      <c r="N56" s="5"/>
      <c r="O56" s="5"/>
      <c r="P56" s="5"/>
      <c r="Q56" s="5"/>
      <c r="R56" s="5"/>
    </row>
    <row r="57" spans="1:18" s="50" customFormat="1" x14ac:dyDescent="0.25">
      <c r="A57" s="6"/>
      <c r="B57" s="5"/>
      <c r="C57" s="5"/>
      <c r="D57" s="5"/>
      <c r="E57" s="5"/>
      <c r="F57" s="5"/>
      <c r="G57" s="5"/>
      <c r="H57" s="5"/>
      <c r="I57" s="5"/>
      <c r="J57" s="5"/>
      <c r="K57" s="5"/>
      <c r="L57" s="5"/>
      <c r="M57" s="5"/>
      <c r="N57" s="5"/>
      <c r="O57" s="5"/>
      <c r="P57" s="5"/>
      <c r="Q57" s="5"/>
      <c r="R57" s="5"/>
    </row>
    <row r="58" spans="1:18" s="50" customFormat="1" x14ac:dyDescent="0.25">
      <c r="A58" s="6"/>
      <c r="B58" s="5"/>
      <c r="C58" s="5"/>
      <c r="D58" s="5"/>
      <c r="E58" s="5"/>
      <c r="F58" s="5"/>
      <c r="G58" s="5"/>
      <c r="H58" s="5"/>
      <c r="I58" s="5"/>
      <c r="J58" s="5"/>
      <c r="K58" s="5"/>
      <c r="L58" s="5"/>
      <c r="M58" s="5"/>
      <c r="N58" s="5"/>
      <c r="O58" s="5"/>
      <c r="P58" s="5"/>
      <c r="Q58" s="5"/>
      <c r="R58" s="5"/>
    </row>
    <row r="59" spans="1:18" s="50" customFormat="1" x14ac:dyDescent="0.25">
      <c r="A59" s="6"/>
      <c r="B59" s="5"/>
      <c r="C59" s="5"/>
      <c r="D59" s="5"/>
      <c r="E59" s="5"/>
      <c r="F59" s="5"/>
      <c r="G59" s="5"/>
      <c r="H59" s="5"/>
      <c r="I59" s="5"/>
      <c r="J59" s="5"/>
      <c r="K59" s="5"/>
      <c r="L59" s="5"/>
      <c r="M59" s="5"/>
      <c r="N59" s="5"/>
      <c r="O59" s="5"/>
      <c r="P59" s="5"/>
      <c r="Q59" s="5"/>
      <c r="R59" s="5"/>
    </row>
    <row r="60" spans="1:18" s="50" customFormat="1" x14ac:dyDescent="0.25">
      <c r="A60" s="6"/>
      <c r="B60" s="5"/>
      <c r="C60" s="5"/>
      <c r="D60" s="5"/>
      <c r="E60" s="5"/>
      <c r="F60" s="5"/>
      <c r="G60" s="5"/>
      <c r="H60" s="5"/>
      <c r="I60" s="5"/>
      <c r="J60" s="5"/>
      <c r="K60" s="5"/>
      <c r="L60" s="5"/>
      <c r="M60" s="5"/>
      <c r="N60" s="5"/>
      <c r="O60" s="5"/>
      <c r="P60" s="5"/>
      <c r="Q60" s="5"/>
      <c r="R60" s="5"/>
    </row>
    <row r="61" spans="1:18" s="50" customFormat="1" x14ac:dyDescent="0.25">
      <c r="A61" s="6"/>
      <c r="B61" s="5"/>
      <c r="C61" s="5"/>
      <c r="D61" s="5"/>
      <c r="E61" s="5"/>
      <c r="F61" s="5"/>
      <c r="G61" s="5"/>
      <c r="H61" s="5"/>
      <c r="I61" s="5"/>
      <c r="J61" s="5"/>
      <c r="K61" s="5"/>
      <c r="L61" s="5"/>
      <c r="M61" s="5"/>
      <c r="N61" s="5"/>
      <c r="O61" s="5"/>
      <c r="P61" s="5"/>
      <c r="Q61" s="5"/>
      <c r="R61" s="5"/>
    </row>
    <row r="62" spans="1:18" s="50" customFormat="1" x14ac:dyDescent="0.25">
      <c r="A62" s="6"/>
      <c r="B62" s="5"/>
      <c r="C62" s="5"/>
      <c r="D62" s="5"/>
      <c r="E62" s="5"/>
      <c r="F62" s="5"/>
      <c r="G62" s="5"/>
      <c r="H62" s="5"/>
      <c r="I62" s="5"/>
      <c r="J62" s="5"/>
      <c r="K62" s="5"/>
      <c r="L62" s="5"/>
      <c r="M62" s="5"/>
      <c r="N62" s="5"/>
      <c r="O62" s="5"/>
      <c r="P62" s="5"/>
      <c r="Q62" s="5"/>
      <c r="R62" s="5"/>
    </row>
    <row r="63" spans="1:18" s="50" customFormat="1" x14ac:dyDescent="0.25">
      <c r="A63" s="6"/>
      <c r="B63" s="5"/>
      <c r="C63" s="5"/>
      <c r="D63" s="5"/>
      <c r="E63" s="5"/>
      <c r="F63" s="5"/>
      <c r="G63" s="5"/>
      <c r="H63" s="5"/>
      <c r="I63" s="5"/>
      <c r="J63" s="5"/>
      <c r="K63" s="5"/>
      <c r="L63" s="5"/>
      <c r="M63" s="5"/>
      <c r="N63" s="5"/>
      <c r="O63" s="5"/>
      <c r="P63" s="5"/>
      <c r="Q63" s="5"/>
      <c r="R63" s="5"/>
    </row>
    <row r="64" spans="1:18" s="50" customFormat="1" x14ac:dyDescent="0.25">
      <c r="A64" s="6"/>
      <c r="B64" s="5"/>
      <c r="C64" s="5"/>
      <c r="D64" s="5"/>
      <c r="E64" s="5"/>
      <c r="F64" s="5"/>
      <c r="G64" s="5"/>
      <c r="H64" s="5"/>
      <c r="I64" s="5"/>
      <c r="J64" s="5"/>
      <c r="K64" s="5"/>
      <c r="L64" s="5"/>
      <c r="M64" s="5"/>
      <c r="N64" s="5"/>
      <c r="O64" s="5"/>
      <c r="P64" s="5"/>
      <c r="Q64" s="5"/>
      <c r="R64" s="5"/>
    </row>
    <row r="65" spans="1:18" s="50" customFormat="1" x14ac:dyDescent="0.25">
      <c r="A65" s="6"/>
      <c r="B65" s="5"/>
      <c r="C65" s="5"/>
      <c r="D65" s="5"/>
      <c r="E65" s="5"/>
      <c r="F65" s="5"/>
      <c r="G65" s="5"/>
      <c r="H65" s="5"/>
      <c r="I65" s="5"/>
      <c r="J65" s="5"/>
      <c r="K65" s="5"/>
      <c r="L65" s="5"/>
      <c r="M65" s="5"/>
      <c r="N65" s="5"/>
      <c r="O65" s="5"/>
      <c r="P65" s="5"/>
      <c r="Q65" s="5"/>
      <c r="R65" s="5"/>
    </row>
    <row r="66" spans="1:18" s="50" customFormat="1" x14ac:dyDescent="0.25">
      <c r="A66" s="6"/>
      <c r="B66" s="5"/>
      <c r="C66" s="5"/>
      <c r="D66" s="5"/>
      <c r="E66" s="5"/>
      <c r="F66" s="5"/>
      <c r="G66" s="5"/>
      <c r="H66" s="5"/>
      <c r="I66" s="5"/>
      <c r="J66" s="5"/>
      <c r="K66" s="5"/>
      <c r="L66" s="5"/>
      <c r="M66" s="5"/>
      <c r="N66" s="5"/>
      <c r="O66" s="5"/>
      <c r="P66" s="5"/>
      <c r="Q66" s="5"/>
      <c r="R66" s="5"/>
    </row>
    <row r="67" spans="1:18" s="50" customFormat="1" x14ac:dyDescent="0.25">
      <c r="A67" s="6"/>
      <c r="B67" s="5"/>
      <c r="C67" s="5"/>
      <c r="D67" s="5"/>
      <c r="E67" s="5"/>
      <c r="F67" s="5"/>
      <c r="G67" s="5"/>
      <c r="H67" s="5"/>
      <c r="I67" s="5"/>
      <c r="J67" s="5"/>
      <c r="K67" s="5"/>
      <c r="L67" s="5"/>
      <c r="M67" s="5"/>
      <c r="N67" s="5"/>
      <c r="O67" s="5"/>
      <c r="P67" s="5"/>
      <c r="Q67" s="5"/>
      <c r="R67" s="5"/>
    </row>
    <row r="68" spans="1:18" s="50" customFormat="1" x14ac:dyDescent="0.25">
      <c r="A68" s="6"/>
      <c r="B68" s="5"/>
      <c r="C68" s="5"/>
      <c r="D68" s="5"/>
      <c r="E68" s="5"/>
      <c r="F68" s="5"/>
      <c r="G68" s="5"/>
      <c r="H68" s="5"/>
      <c r="I68" s="5"/>
      <c r="J68" s="5"/>
      <c r="K68" s="5"/>
      <c r="L68" s="5"/>
      <c r="M68" s="5"/>
      <c r="N68" s="5"/>
      <c r="O68" s="5"/>
      <c r="P68" s="5"/>
      <c r="Q68" s="5"/>
      <c r="R68" s="5"/>
    </row>
    <row r="69" spans="1:18" s="50" customFormat="1" x14ac:dyDescent="0.25">
      <c r="A69" s="6"/>
      <c r="B69" s="5"/>
      <c r="C69" s="5"/>
      <c r="D69" s="5"/>
      <c r="E69" s="5"/>
      <c r="F69" s="5"/>
      <c r="G69" s="5"/>
      <c r="H69" s="5"/>
      <c r="I69" s="5"/>
      <c r="J69" s="5"/>
      <c r="K69" s="5"/>
      <c r="L69" s="5"/>
      <c r="M69" s="5"/>
      <c r="N69" s="5"/>
      <c r="O69" s="5"/>
      <c r="P69" s="5"/>
      <c r="Q69" s="5"/>
      <c r="R69" s="5"/>
    </row>
    <row r="70" spans="1:18" s="50" customFormat="1" x14ac:dyDescent="0.25">
      <c r="A70" s="6"/>
      <c r="B70" s="5"/>
      <c r="C70" s="5"/>
      <c r="D70" s="5"/>
      <c r="E70" s="5"/>
      <c r="F70" s="5"/>
      <c r="G70" s="5"/>
      <c r="H70" s="5"/>
      <c r="I70" s="5"/>
      <c r="J70" s="5"/>
      <c r="K70" s="5"/>
      <c r="L70" s="5"/>
      <c r="M70" s="5"/>
      <c r="N70" s="5"/>
      <c r="O70" s="5"/>
      <c r="P70" s="5"/>
      <c r="Q70" s="5"/>
      <c r="R70" s="5"/>
    </row>
    <row r="71" spans="1:18" s="50" customFormat="1" x14ac:dyDescent="0.25">
      <c r="A71" s="6"/>
      <c r="B71" s="5"/>
      <c r="C71" s="5"/>
      <c r="D71" s="5"/>
      <c r="E71" s="5"/>
      <c r="F71" s="5"/>
      <c r="G71" s="5"/>
      <c r="H71" s="5"/>
      <c r="I71" s="5"/>
      <c r="J71" s="5"/>
      <c r="K71" s="5"/>
      <c r="L71" s="5"/>
      <c r="M71" s="5"/>
      <c r="N71" s="5"/>
      <c r="O71" s="5"/>
      <c r="P71" s="5"/>
      <c r="Q71" s="5"/>
      <c r="R71" s="5"/>
    </row>
    <row r="72" spans="1:18" s="50" customFormat="1" x14ac:dyDescent="0.25">
      <c r="A72" s="6"/>
      <c r="B72" s="5"/>
      <c r="C72" s="5"/>
      <c r="D72" s="5"/>
      <c r="E72" s="5"/>
      <c r="F72" s="5"/>
      <c r="G72" s="5"/>
      <c r="H72" s="5"/>
      <c r="I72" s="5"/>
      <c r="J72" s="5"/>
      <c r="K72" s="5"/>
      <c r="L72" s="5"/>
      <c r="M72" s="5"/>
      <c r="N72" s="5"/>
      <c r="O72" s="5"/>
      <c r="P72" s="5"/>
      <c r="Q72" s="5"/>
      <c r="R72" s="5"/>
    </row>
    <row r="73" spans="1:18" s="50" customFormat="1" x14ac:dyDescent="0.25">
      <c r="A73" s="6"/>
      <c r="B73" s="5"/>
      <c r="C73" s="5"/>
      <c r="D73" s="5"/>
      <c r="E73" s="5"/>
      <c r="F73" s="5"/>
      <c r="G73" s="5"/>
      <c r="H73" s="5"/>
      <c r="I73" s="5"/>
      <c r="J73" s="5"/>
      <c r="K73" s="5"/>
      <c r="L73" s="5"/>
      <c r="M73" s="5"/>
      <c r="N73" s="5"/>
      <c r="O73" s="5"/>
      <c r="P73" s="5"/>
      <c r="Q73" s="5"/>
      <c r="R73" s="5"/>
    </row>
    <row r="74" spans="1:18" s="50" customFormat="1" x14ac:dyDescent="0.25">
      <c r="A74" s="6"/>
      <c r="B74" s="5"/>
      <c r="C74" s="5"/>
      <c r="D74" s="5"/>
      <c r="E74" s="5"/>
      <c r="F74" s="5"/>
      <c r="G74" s="5"/>
      <c r="H74" s="5"/>
      <c r="I74" s="5"/>
      <c r="J74" s="5"/>
      <c r="K74" s="5"/>
      <c r="L74" s="5"/>
      <c r="M74" s="5"/>
      <c r="N74" s="5"/>
      <c r="O74" s="5"/>
      <c r="P74" s="5"/>
      <c r="Q74" s="5"/>
      <c r="R74" s="5"/>
    </row>
    <row r="75" spans="1:18" s="50" customFormat="1" x14ac:dyDescent="0.25">
      <c r="A75" s="6"/>
      <c r="B75" s="5"/>
      <c r="C75" s="5"/>
      <c r="D75" s="5"/>
      <c r="E75" s="5"/>
      <c r="F75" s="5"/>
      <c r="G75" s="5"/>
      <c r="H75" s="5"/>
      <c r="I75" s="5"/>
      <c r="J75" s="5"/>
      <c r="K75" s="5"/>
      <c r="L75" s="5"/>
      <c r="M75" s="5"/>
      <c r="N75" s="5"/>
      <c r="O75" s="5"/>
      <c r="P75" s="5"/>
      <c r="Q75" s="5"/>
      <c r="R75" s="5"/>
    </row>
    <row r="76" spans="1:18" s="50" customFormat="1" x14ac:dyDescent="0.25">
      <c r="A76" s="6"/>
      <c r="B76" s="5"/>
      <c r="C76" s="5"/>
      <c r="D76" s="5"/>
      <c r="E76" s="5"/>
      <c r="F76" s="5"/>
      <c r="G76" s="5"/>
      <c r="H76" s="5"/>
      <c r="I76" s="5"/>
      <c r="J76" s="5"/>
      <c r="K76" s="5"/>
      <c r="L76" s="5"/>
      <c r="M76" s="5"/>
      <c r="N76" s="5"/>
      <c r="O76" s="5"/>
      <c r="P76" s="5"/>
      <c r="Q76" s="5"/>
      <c r="R76" s="5"/>
    </row>
    <row r="77" spans="1:18" s="50" customFormat="1" x14ac:dyDescent="0.25">
      <c r="A77" s="6"/>
      <c r="B77" s="5"/>
      <c r="C77" s="5"/>
      <c r="D77" s="5"/>
      <c r="E77" s="5"/>
      <c r="F77" s="5"/>
      <c r="G77" s="5"/>
      <c r="H77" s="5"/>
      <c r="I77" s="5"/>
      <c r="J77" s="5"/>
      <c r="K77" s="5"/>
      <c r="L77" s="5"/>
      <c r="M77" s="5"/>
      <c r="N77" s="5"/>
      <c r="O77" s="5"/>
      <c r="P77" s="5"/>
      <c r="Q77" s="5"/>
      <c r="R77" s="5"/>
    </row>
    <row r="78" spans="1:18" s="50" customFormat="1" x14ac:dyDescent="0.25">
      <c r="A78" s="6"/>
      <c r="B78" s="5"/>
      <c r="C78" s="5"/>
      <c r="D78" s="5"/>
      <c r="E78" s="5"/>
      <c r="F78" s="5"/>
      <c r="G78" s="5"/>
      <c r="H78" s="5"/>
      <c r="I78" s="5"/>
      <c r="J78" s="5"/>
      <c r="K78" s="5"/>
      <c r="L78" s="5"/>
      <c r="M78" s="5"/>
      <c r="N78" s="5"/>
      <c r="O78" s="5"/>
      <c r="P78" s="5"/>
      <c r="Q78" s="5"/>
      <c r="R78" s="5"/>
    </row>
    <row r="79" spans="1:18" s="50" customFormat="1" x14ac:dyDescent="0.25">
      <c r="A79" s="6"/>
      <c r="B79" s="5"/>
      <c r="C79" s="5"/>
      <c r="D79" s="5"/>
      <c r="E79" s="5"/>
      <c r="F79" s="5"/>
      <c r="G79" s="5"/>
      <c r="H79" s="5"/>
      <c r="I79" s="5"/>
      <c r="J79" s="5"/>
      <c r="K79" s="5"/>
      <c r="L79" s="5"/>
      <c r="M79" s="5"/>
      <c r="N79" s="5"/>
      <c r="O79" s="5"/>
      <c r="P79" s="5"/>
      <c r="Q79" s="5"/>
      <c r="R79" s="5"/>
    </row>
    <row r="80" spans="1:18" s="50" customFormat="1" x14ac:dyDescent="0.25">
      <c r="A80" s="6"/>
      <c r="B80" s="5"/>
      <c r="C80" s="5"/>
      <c r="D80" s="5"/>
      <c r="E80" s="5"/>
      <c r="F80" s="5"/>
      <c r="G80" s="5"/>
      <c r="H80" s="5"/>
      <c r="I80" s="5"/>
      <c r="J80" s="5"/>
      <c r="K80" s="5"/>
      <c r="L80" s="5"/>
      <c r="M80" s="5"/>
      <c r="N80" s="5"/>
      <c r="O80" s="5"/>
      <c r="P80" s="5"/>
      <c r="Q80" s="5"/>
      <c r="R80" s="5"/>
    </row>
    <row r="81" spans="1:18" s="50" customFormat="1" x14ac:dyDescent="0.25">
      <c r="A81" s="6"/>
      <c r="B81" s="5"/>
      <c r="C81" s="5"/>
      <c r="D81" s="5"/>
      <c r="E81" s="5"/>
      <c r="F81" s="5"/>
      <c r="G81" s="5"/>
      <c r="H81" s="5"/>
      <c r="I81" s="5"/>
      <c r="J81" s="5"/>
      <c r="K81" s="5"/>
      <c r="L81" s="5"/>
      <c r="M81" s="5"/>
      <c r="N81" s="5"/>
      <c r="O81" s="5"/>
      <c r="P81" s="5"/>
      <c r="Q81" s="5"/>
      <c r="R81" s="5"/>
    </row>
    <row r="82" spans="1:18" s="50" customFormat="1" x14ac:dyDescent="0.25">
      <c r="A82" s="6"/>
      <c r="B82" s="5"/>
      <c r="C82" s="5"/>
      <c r="D82" s="5"/>
      <c r="E82" s="5"/>
      <c r="F82" s="5"/>
      <c r="G82" s="5"/>
      <c r="H82" s="5"/>
      <c r="I82" s="5"/>
      <c r="J82" s="5"/>
      <c r="K82" s="5"/>
      <c r="L82" s="5"/>
      <c r="M82" s="5"/>
      <c r="N82" s="5"/>
      <c r="O82" s="5"/>
      <c r="P82" s="5"/>
      <c r="Q82" s="5"/>
      <c r="R82" s="5"/>
    </row>
    <row r="83" spans="1:18" s="50" customFormat="1" x14ac:dyDescent="0.25">
      <c r="A83" s="6"/>
      <c r="B83" s="5"/>
      <c r="C83" s="5"/>
      <c r="D83" s="5"/>
      <c r="E83" s="5"/>
      <c r="F83" s="5"/>
      <c r="G83" s="5"/>
      <c r="H83" s="5"/>
      <c r="I83" s="5"/>
      <c r="J83" s="5"/>
      <c r="K83" s="5"/>
      <c r="L83" s="5"/>
      <c r="M83" s="5"/>
      <c r="N83" s="5"/>
      <c r="O83" s="5"/>
      <c r="P83" s="5"/>
      <c r="Q83" s="5"/>
      <c r="R83" s="5"/>
    </row>
    <row r="84" spans="1:18" s="50" customFormat="1" x14ac:dyDescent="0.25">
      <c r="A84" s="6"/>
      <c r="B84" s="5"/>
      <c r="C84" s="5"/>
      <c r="D84" s="5"/>
      <c r="E84" s="5"/>
      <c r="F84" s="5"/>
      <c r="G84" s="5"/>
      <c r="H84" s="5"/>
      <c r="I84" s="5"/>
      <c r="J84" s="5"/>
      <c r="K84" s="5"/>
      <c r="L84" s="5"/>
      <c r="M84" s="5"/>
      <c r="N84" s="5"/>
      <c r="O84" s="5"/>
      <c r="P84" s="5"/>
      <c r="Q84" s="5"/>
      <c r="R84" s="5"/>
    </row>
    <row r="85" spans="1:18" s="50" customFormat="1" x14ac:dyDescent="0.25">
      <c r="A85" s="6"/>
      <c r="B85" s="5"/>
      <c r="C85" s="5"/>
      <c r="D85" s="5"/>
      <c r="E85" s="5"/>
      <c r="F85" s="5"/>
      <c r="G85" s="5"/>
      <c r="H85" s="5"/>
      <c r="I85" s="5"/>
      <c r="J85" s="5"/>
      <c r="K85" s="5"/>
      <c r="L85" s="5"/>
      <c r="M85" s="5"/>
      <c r="N85" s="5"/>
      <c r="O85" s="5"/>
      <c r="P85" s="5"/>
      <c r="Q85" s="5"/>
      <c r="R85" s="5"/>
    </row>
    <row r="86" spans="1:18" s="50" customFormat="1" x14ac:dyDescent="0.25">
      <c r="A86" s="6"/>
      <c r="B86" s="5"/>
      <c r="C86" s="5"/>
      <c r="D86" s="5"/>
      <c r="E86" s="5"/>
      <c r="F86" s="5"/>
      <c r="G86" s="5"/>
      <c r="H86" s="5"/>
      <c r="I86" s="5"/>
      <c r="J86" s="5"/>
      <c r="K86" s="5"/>
      <c r="L86" s="5"/>
      <c r="M86" s="5"/>
      <c r="N86" s="5"/>
      <c r="O86" s="5"/>
      <c r="P86" s="5"/>
      <c r="Q86" s="5"/>
      <c r="R86" s="5"/>
    </row>
    <row r="87" spans="1:18" s="50" customFormat="1" x14ac:dyDescent="0.25">
      <c r="A87" s="6"/>
      <c r="B87" s="5"/>
      <c r="C87" s="5"/>
      <c r="D87" s="5"/>
      <c r="E87" s="5"/>
      <c r="F87" s="5"/>
      <c r="G87" s="5"/>
      <c r="H87" s="5"/>
      <c r="I87" s="5"/>
      <c r="J87" s="5"/>
      <c r="K87" s="5"/>
      <c r="L87" s="5"/>
      <c r="M87" s="5"/>
      <c r="N87" s="5"/>
      <c r="O87" s="5"/>
      <c r="P87" s="5"/>
      <c r="Q87" s="5"/>
      <c r="R87" s="5"/>
    </row>
    <row r="88" spans="1:18" s="50" customFormat="1" x14ac:dyDescent="0.25">
      <c r="A88" s="6"/>
      <c r="B88" s="5"/>
      <c r="C88" s="5"/>
      <c r="D88" s="5"/>
      <c r="E88" s="5"/>
      <c r="F88" s="5"/>
      <c r="G88" s="5"/>
      <c r="H88" s="5"/>
      <c r="I88" s="5"/>
      <c r="J88" s="5"/>
      <c r="K88" s="5"/>
      <c r="L88" s="5"/>
      <c r="M88" s="5"/>
      <c r="N88" s="5"/>
      <c r="O88" s="5"/>
      <c r="P88" s="5"/>
      <c r="Q88" s="5"/>
      <c r="R88" s="5"/>
    </row>
    <row r="89" spans="1:18" s="50" customFormat="1" x14ac:dyDescent="0.25">
      <c r="A89" s="6"/>
      <c r="B89" s="5"/>
      <c r="C89" s="5"/>
      <c r="D89" s="5"/>
      <c r="E89" s="5"/>
      <c r="F89" s="5"/>
      <c r="G89" s="5"/>
      <c r="H89" s="5"/>
      <c r="I89" s="5"/>
      <c r="J89" s="5"/>
      <c r="K89" s="5"/>
      <c r="L89" s="5"/>
      <c r="M89" s="5"/>
      <c r="N89" s="5"/>
      <c r="O89" s="5"/>
      <c r="P89" s="5"/>
      <c r="Q89" s="5"/>
      <c r="R89" s="5"/>
    </row>
    <row r="90" spans="1:18" s="50" customFormat="1" x14ac:dyDescent="0.25">
      <c r="A90" s="6"/>
      <c r="B90" s="5"/>
      <c r="C90" s="5"/>
      <c r="D90" s="5"/>
      <c r="E90" s="5"/>
      <c r="F90" s="5"/>
      <c r="G90" s="5"/>
      <c r="H90" s="5"/>
      <c r="I90" s="5"/>
      <c r="J90" s="5"/>
      <c r="K90" s="5"/>
      <c r="L90" s="5"/>
      <c r="M90" s="5"/>
      <c r="N90" s="5"/>
      <c r="O90" s="5"/>
      <c r="P90" s="5"/>
      <c r="Q90" s="5"/>
      <c r="R90" s="5"/>
    </row>
    <row r="91" spans="1:18" s="50" customFormat="1" x14ac:dyDescent="0.25">
      <c r="A91" s="6"/>
      <c r="B91" s="5"/>
      <c r="C91" s="5"/>
      <c r="D91" s="5"/>
      <c r="E91" s="5"/>
      <c r="F91" s="5"/>
      <c r="G91" s="5"/>
      <c r="H91" s="5"/>
      <c r="I91" s="5"/>
      <c r="J91" s="5"/>
      <c r="K91" s="5"/>
      <c r="L91" s="5"/>
      <c r="M91" s="5"/>
      <c r="N91" s="5"/>
      <c r="O91" s="5"/>
      <c r="P91" s="5"/>
      <c r="Q91" s="5"/>
      <c r="R91" s="5"/>
    </row>
    <row r="92" spans="1:18" s="50" customFormat="1" x14ac:dyDescent="0.25">
      <c r="A92" s="6"/>
      <c r="B92" s="5"/>
      <c r="C92" s="5"/>
      <c r="D92" s="5"/>
      <c r="E92" s="5"/>
      <c r="F92" s="5"/>
      <c r="G92" s="5"/>
      <c r="H92" s="5"/>
      <c r="I92" s="5"/>
      <c r="J92" s="5"/>
      <c r="K92" s="5"/>
      <c r="L92" s="5"/>
      <c r="M92" s="5"/>
      <c r="N92" s="5"/>
      <c r="O92" s="5"/>
      <c r="P92" s="5"/>
      <c r="Q92" s="5"/>
      <c r="R92" s="5"/>
    </row>
    <row r="93" spans="1:18" s="50" customFormat="1" x14ac:dyDescent="0.25">
      <c r="A93" s="6"/>
      <c r="B93" s="5"/>
      <c r="C93" s="5"/>
      <c r="D93" s="5"/>
      <c r="E93" s="5"/>
      <c r="F93" s="5"/>
      <c r="G93" s="5"/>
      <c r="H93" s="5"/>
      <c r="I93" s="5"/>
      <c r="J93" s="5"/>
      <c r="K93" s="5"/>
      <c r="L93" s="5"/>
      <c r="M93" s="5"/>
      <c r="N93" s="5"/>
      <c r="O93" s="5"/>
      <c r="P93" s="5"/>
      <c r="Q93" s="5"/>
      <c r="R93" s="5"/>
    </row>
    <row r="94" spans="1:18" s="50" customFormat="1" x14ac:dyDescent="0.25">
      <c r="A94" s="6"/>
      <c r="B94" s="5"/>
      <c r="C94" s="5"/>
      <c r="D94" s="5"/>
      <c r="E94" s="5"/>
      <c r="F94" s="5"/>
      <c r="G94" s="5"/>
      <c r="H94" s="5"/>
      <c r="I94" s="5"/>
      <c r="J94" s="5"/>
      <c r="K94" s="5"/>
      <c r="L94" s="5"/>
      <c r="M94" s="5"/>
      <c r="N94" s="5"/>
      <c r="O94" s="5"/>
      <c r="P94" s="5"/>
      <c r="Q94" s="5"/>
      <c r="R94" s="5"/>
    </row>
    <row r="95" spans="1:18" s="50" customFormat="1" x14ac:dyDescent="0.25">
      <c r="A95" s="6"/>
      <c r="B95" s="5"/>
      <c r="C95" s="5"/>
      <c r="D95" s="5"/>
      <c r="E95" s="5"/>
      <c r="F95" s="5"/>
      <c r="G95" s="5"/>
      <c r="H95" s="5"/>
      <c r="I95" s="5"/>
      <c r="J95" s="5"/>
      <c r="K95" s="5"/>
      <c r="L95" s="5"/>
      <c r="M95" s="5"/>
      <c r="N95" s="5"/>
      <c r="O95" s="5"/>
      <c r="P95" s="5"/>
      <c r="Q95" s="5"/>
      <c r="R95" s="5"/>
    </row>
    <row r="96" spans="1:18" s="50" customFormat="1" x14ac:dyDescent="0.25">
      <c r="A96" s="6"/>
      <c r="B96" s="5"/>
      <c r="C96" s="5"/>
      <c r="D96" s="5"/>
      <c r="E96" s="5"/>
      <c r="F96" s="5"/>
      <c r="G96" s="5"/>
      <c r="H96" s="5"/>
      <c r="I96" s="5"/>
      <c r="J96" s="5"/>
      <c r="K96" s="5"/>
      <c r="L96" s="5"/>
      <c r="M96" s="5"/>
      <c r="N96" s="5"/>
      <c r="O96" s="5"/>
      <c r="P96" s="5"/>
      <c r="Q96" s="5"/>
      <c r="R96" s="5"/>
    </row>
    <row r="97" spans="1:18" s="50" customFormat="1" x14ac:dyDescent="0.25">
      <c r="A97" s="6"/>
      <c r="B97" s="5"/>
      <c r="C97" s="5"/>
      <c r="D97" s="5"/>
      <c r="E97" s="5"/>
      <c r="F97" s="5"/>
      <c r="G97" s="5"/>
      <c r="H97" s="5"/>
      <c r="I97" s="5"/>
      <c r="J97" s="5"/>
      <c r="K97" s="5"/>
      <c r="L97" s="5"/>
      <c r="M97" s="5"/>
      <c r="N97" s="5"/>
      <c r="O97" s="5"/>
      <c r="P97" s="5"/>
      <c r="Q97" s="5"/>
      <c r="R97" s="5"/>
    </row>
    <row r="98" spans="1:18" s="50" customFormat="1" x14ac:dyDescent="0.25">
      <c r="A98" s="6"/>
      <c r="B98" s="5"/>
      <c r="C98" s="5"/>
      <c r="D98" s="5"/>
      <c r="E98" s="5"/>
      <c r="F98" s="5"/>
      <c r="G98" s="5"/>
      <c r="H98" s="5"/>
      <c r="I98" s="5"/>
      <c r="J98" s="5"/>
      <c r="K98" s="5"/>
      <c r="L98" s="5"/>
      <c r="M98" s="5"/>
      <c r="N98" s="5"/>
      <c r="O98" s="5"/>
      <c r="P98" s="5"/>
      <c r="Q98" s="5"/>
      <c r="R98" s="5"/>
    </row>
    <row r="99" spans="1:18" s="50" customFormat="1" x14ac:dyDescent="0.25">
      <c r="A99" s="6"/>
      <c r="B99" s="5"/>
      <c r="C99" s="5"/>
      <c r="D99" s="5"/>
      <c r="E99" s="5"/>
      <c r="F99" s="5"/>
      <c r="G99" s="5"/>
      <c r="H99" s="5"/>
      <c r="I99" s="5"/>
      <c r="J99" s="5"/>
      <c r="K99" s="5"/>
      <c r="L99" s="5"/>
      <c r="M99" s="5"/>
      <c r="N99" s="5"/>
      <c r="O99" s="5"/>
      <c r="P99" s="5"/>
      <c r="Q99" s="5"/>
      <c r="R99" s="5"/>
    </row>
    <row r="100" spans="1:18" s="50" customFormat="1" x14ac:dyDescent="0.25">
      <c r="A100" s="6"/>
      <c r="B100" s="5"/>
      <c r="C100" s="5"/>
      <c r="D100" s="5"/>
      <c r="E100" s="5"/>
      <c r="F100" s="5"/>
      <c r="G100" s="5"/>
      <c r="H100" s="5"/>
      <c r="I100" s="5"/>
      <c r="J100" s="5"/>
      <c r="K100" s="5"/>
      <c r="L100" s="5"/>
      <c r="M100" s="5"/>
      <c r="N100" s="5"/>
      <c r="O100" s="5"/>
      <c r="P100" s="5"/>
      <c r="Q100" s="5"/>
      <c r="R100" s="5"/>
    </row>
    <row r="101" spans="1:18" s="50" customFormat="1" x14ac:dyDescent="0.25">
      <c r="A101" s="6"/>
      <c r="B101" s="5"/>
      <c r="C101" s="5"/>
      <c r="D101" s="5"/>
      <c r="E101" s="5"/>
      <c r="F101" s="5"/>
      <c r="G101" s="5"/>
      <c r="H101" s="5"/>
      <c r="I101" s="5"/>
      <c r="J101" s="5"/>
      <c r="K101" s="5"/>
      <c r="L101" s="5"/>
      <c r="M101" s="5"/>
      <c r="N101" s="5"/>
      <c r="O101" s="5"/>
      <c r="P101" s="5"/>
      <c r="Q101" s="5"/>
      <c r="R101" s="5"/>
    </row>
    <row r="102" spans="1:18" s="50" customFormat="1" x14ac:dyDescent="0.25">
      <c r="A102" s="6"/>
      <c r="B102" s="5"/>
      <c r="C102" s="5"/>
      <c r="D102" s="5"/>
      <c r="E102" s="5"/>
      <c r="F102" s="5"/>
      <c r="G102" s="5"/>
      <c r="H102" s="5"/>
      <c r="I102" s="5"/>
      <c r="J102" s="5"/>
      <c r="K102" s="5"/>
      <c r="L102" s="5"/>
      <c r="M102" s="5"/>
      <c r="N102" s="5"/>
      <c r="O102" s="5"/>
      <c r="P102" s="5"/>
      <c r="Q102" s="5"/>
      <c r="R102" s="5"/>
    </row>
    <row r="103" spans="1:18" s="50" customFormat="1" x14ac:dyDescent="0.25">
      <c r="A103" s="6"/>
      <c r="B103" s="5"/>
      <c r="C103" s="5"/>
      <c r="D103" s="5"/>
      <c r="E103" s="5"/>
      <c r="F103" s="5"/>
      <c r="G103" s="5"/>
      <c r="H103" s="5"/>
      <c r="I103" s="5"/>
      <c r="J103" s="5"/>
      <c r="K103" s="5"/>
      <c r="L103" s="5"/>
      <c r="M103" s="5"/>
      <c r="N103" s="5"/>
      <c r="O103" s="5"/>
      <c r="P103" s="5"/>
      <c r="Q103" s="5"/>
      <c r="R103" s="5"/>
    </row>
    <row r="104" spans="1:18" s="50" customFormat="1" x14ac:dyDescent="0.25">
      <c r="A104" s="6"/>
      <c r="B104" s="5"/>
      <c r="C104" s="5"/>
      <c r="D104" s="5"/>
      <c r="E104" s="5"/>
      <c r="F104" s="5"/>
      <c r="G104" s="5"/>
      <c r="H104" s="5"/>
      <c r="I104" s="5"/>
      <c r="J104" s="5"/>
      <c r="K104" s="5"/>
      <c r="L104" s="5"/>
      <c r="M104" s="5"/>
      <c r="N104" s="5"/>
      <c r="O104" s="5"/>
      <c r="P104" s="5"/>
      <c r="Q104" s="5"/>
      <c r="R104" s="5"/>
    </row>
    <row r="105" spans="1:18" s="50" customFormat="1" x14ac:dyDescent="0.25">
      <c r="A105" s="6"/>
      <c r="B105" s="5"/>
      <c r="C105" s="5"/>
      <c r="D105" s="5"/>
      <c r="E105" s="5"/>
      <c r="F105" s="5"/>
      <c r="G105" s="5"/>
      <c r="H105" s="5"/>
      <c r="I105" s="5"/>
      <c r="J105" s="5"/>
      <c r="K105" s="5"/>
      <c r="L105" s="5"/>
      <c r="M105" s="5"/>
      <c r="N105" s="5"/>
      <c r="O105" s="5"/>
      <c r="P105" s="5"/>
      <c r="Q105" s="5"/>
      <c r="R105" s="5"/>
    </row>
    <row r="106" spans="1:18" s="50" customFormat="1" x14ac:dyDescent="0.25">
      <c r="A106" s="6"/>
      <c r="B106" s="5"/>
      <c r="C106" s="5"/>
      <c r="D106" s="5"/>
      <c r="E106" s="5"/>
      <c r="F106" s="5"/>
      <c r="G106" s="5"/>
      <c r="H106" s="5"/>
      <c r="I106" s="5"/>
      <c r="J106" s="5"/>
      <c r="K106" s="5"/>
      <c r="L106" s="5"/>
      <c r="M106" s="5"/>
      <c r="N106" s="5"/>
      <c r="O106" s="5"/>
      <c r="P106" s="5"/>
      <c r="Q106" s="5"/>
      <c r="R106" s="5"/>
    </row>
    <row r="107" spans="1:18" s="50" customFormat="1" x14ac:dyDescent="0.25">
      <c r="A107" s="6"/>
      <c r="B107" s="5"/>
      <c r="C107" s="5"/>
      <c r="D107" s="5"/>
      <c r="E107" s="5"/>
      <c r="F107" s="5"/>
      <c r="G107" s="5"/>
      <c r="H107" s="5"/>
      <c r="I107" s="5"/>
      <c r="J107" s="5"/>
      <c r="K107" s="5"/>
      <c r="L107" s="5"/>
      <c r="M107" s="5"/>
      <c r="N107" s="5"/>
      <c r="O107" s="5"/>
      <c r="P107" s="5"/>
      <c r="Q107" s="5"/>
      <c r="R107" s="5"/>
    </row>
    <row r="108" spans="1:18" s="50" customFormat="1" x14ac:dyDescent="0.25">
      <c r="A108" s="6"/>
      <c r="B108" s="5"/>
      <c r="C108" s="5"/>
      <c r="D108" s="5"/>
      <c r="E108" s="5"/>
      <c r="F108" s="5"/>
      <c r="G108" s="5"/>
      <c r="H108" s="5"/>
      <c r="I108" s="5"/>
      <c r="J108" s="5"/>
      <c r="K108" s="5"/>
      <c r="L108" s="5"/>
      <c r="M108" s="5"/>
      <c r="N108" s="5"/>
      <c r="O108" s="5"/>
      <c r="P108" s="5"/>
      <c r="Q108" s="5"/>
      <c r="R108" s="5"/>
    </row>
    <row r="109" spans="1:18" s="50" customFormat="1" x14ac:dyDescent="0.25">
      <c r="A109" s="6"/>
      <c r="B109" s="5"/>
      <c r="C109" s="5"/>
      <c r="D109" s="5"/>
      <c r="E109" s="5"/>
      <c r="F109" s="5"/>
      <c r="G109" s="5"/>
      <c r="H109" s="5"/>
      <c r="I109" s="5"/>
      <c r="J109" s="5"/>
      <c r="K109" s="5"/>
      <c r="L109" s="5"/>
      <c r="M109" s="5"/>
      <c r="N109" s="5"/>
      <c r="O109" s="5"/>
      <c r="P109" s="5"/>
      <c r="Q109" s="5"/>
      <c r="R109" s="5"/>
    </row>
    <row r="110" spans="1:18" s="50" customFormat="1" x14ac:dyDescent="0.25">
      <c r="A110" s="6"/>
      <c r="B110" s="5"/>
      <c r="C110" s="5"/>
      <c r="D110" s="5"/>
      <c r="E110" s="5"/>
      <c r="F110" s="5"/>
      <c r="G110" s="5"/>
      <c r="H110" s="5"/>
      <c r="I110" s="5"/>
      <c r="J110" s="5"/>
      <c r="K110" s="5"/>
      <c r="L110" s="5"/>
      <c r="M110" s="5"/>
      <c r="N110" s="5"/>
      <c r="O110" s="5"/>
      <c r="P110" s="5"/>
      <c r="Q110" s="5"/>
      <c r="R110" s="5"/>
    </row>
    <row r="111" spans="1:18" s="50" customFormat="1" x14ac:dyDescent="0.25">
      <c r="A111" s="6"/>
      <c r="B111" s="5"/>
      <c r="C111" s="5"/>
      <c r="D111" s="5"/>
      <c r="E111" s="5"/>
      <c r="F111" s="5"/>
      <c r="G111" s="5"/>
      <c r="H111" s="5"/>
      <c r="I111" s="5"/>
      <c r="J111" s="5"/>
      <c r="K111" s="5"/>
      <c r="L111" s="5"/>
      <c r="M111" s="5"/>
      <c r="N111" s="5"/>
      <c r="O111" s="5"/>
      <c r="P111" s="5"/>
      <c r="Q111" s="5"/>
      <c r="R111" s="5"/>
    </row>
    <row r="112" spans="1:18" s="50" customFormat="1" x14ac:dyDescent="0.25">
      <c r="A112" s="6"/>
      <c r="B112" s="5"/>
      <c r="C112" s="5"/>
      <c r="D112" s="5"/>
      <c r="E112" s="5"/>
      <c r="F112" s="5"/>
      <c r="G112" s="5"/>
      <c r="H112" s="5"/>
      <c r="I112" s="5"/>
      <c r="J112" s="5"/>
      <c r="K112" s="5"/>
      <c r="L112" s="5"/>
      <c r="M112" s="5"/>
      <c r="N112" s="5"/>
      <c r="O112" s="5"/>
      <c r="P112" s="5"/>
      <c r="Q112" s="5"/>
      <c r="R112" s="5"/>
    </row>
    <row r="113" spans="1:18" s="50" customFormat="1" x14ac:dyDescent="0.25">
      <c r="A113" s="6"/>
      <c r="B113" s="5"/>
      <c r="C113" s="5"/>
      <c r="D113" s="5"/>
      <c r="E113" s="5"/>
      <c r="F113" s="5"/>
      <c r="G113" s="5"/>
      <c r="H113" s="5"/>
      <c r="I113" s="5"/>
      <c r="J113" s="5"/>
      <c r="K113" s="5"/>
      <c r="L113" s="5"/>
      <c r="M113" s="5"/>
      <c r="N113" s="5"/>
      <c r="O113" s="5"/>
      <c r="P113" s="5"/>
      <c r="Q113" s="5"/>
      <c r="R113" s="5"/>
    </row>
    <row r="114" spans="1:18" s="50" customFormat="1" x14ac:dyDescent="0.25">
      <c r="A114" s="6"/>
      <c r="B114" s="5"/>
      <c r="C114" s="5"/>
      <c r="D114" s="5"/>
      <c r="E114" s="5"/>
      <c r="F114" s="5"/>
      <c r="G114" s="5"/>
      <c r="H114" s="5"/>
      <c r="I114" s="5"/>
      <c r="J114" s="5"/>
      <c r="K114" s="5"/>
      <c r="L114" s="5"/>
      <c r="M114" s="5"/>
      <c r="N114" s="5"/>
      <c r="O114" s="5"/>
      <c r="P114" s="5"/>
      <c r="Q114" s="5"/>
      <c r="R114" s="5"/>
    </row>
    <row r="115" spans="1:18" s="50" customFormat="1" x14ac:dyDescent="0.25">
      <c r="A115" s="6"/>
      <c r="B115" s="5"/>
      <c r="C115" s="5"/>
      <c r="D115" s="5"/>
      <c r="E115" s="5"/>
      <c r="F115" s="5"/>
      <c r="G115" s="5"/>
      <c r="H115" s="5"/>
      <c r="I115" s="5"/>
      <c r="J115" s="5"/>
      <c r="K115" s="5"/>
      <c r="L115" s="5"/>
      <c r="M115" s="5"/>
      <c r="N115" s="5"/>
      <c r="O115" s="5"/>
      <c r="P115" s="5"/>
      <c r="Q115" s="5"/>
      <c r="R115" s="5"/>
    </row>
    <row r="116" spans="1:18" s="50" customFormat="1" x14ac:dyDescent="0.25">
      <c r="A116" s="6"/>
      <c r="B116" s="5"/>
      <c r="C116" s="5"/>
      <c r="D116" s="5"/>
      <c r="E116" s="5"/>
      <c r="F116" s="5"/>
      <c r="G116" s="5"/>
      <c r="H116" s="5"/>
      <c r="I116" s="5"/>
      <c r="J116" s="5"/>
      <c r="K116" s="5"/>
      <c r="L116" s="5"/>
      <c r="M116" s="5"/>
      <c r="N116" s="5"/>
      <c r="O116" s="5"/>
      <c r="P116" s="5"/>
      <c r="Q116" s="5"/>
      <c r="R116" s="5"/>
    </row>
    <row r="117" spans="1:18" s="50" customFormat="1" x14ac:dyDescent="0.25">
      <c r="A117" s="6"/>
      <c r="B117" s="5"/>
      <c r="C117" s="5"/>
      <c r="D117" s="5"/>
      <c r="E117" s="5"/>
      <c r="F117" s="5"/>
      <c r="G117" s="5"/>
      <c r="H117" s="5"/>
      <c r="I117" s="5"/>
      <c r="J117" s="5"/>
      <c r="K117" s="5"/>
      <c r="L117" s="5"/>
      <c r="M117" s="5"/>
      <c r="N117" s="5"/>
      <c r="O117" s="5"/>
      <c r="P117" s="5"/>
      <c r="Q117" s="5"/>
      <c r="R117" s="5"/>
    </row>
    <row r="118" spans="1:18" s="50" customFormat="1" x14ac:dyDescent="0.25">
      <c r="A118" s="6"/>
      <c r="B118" s="5"/>
      <c r="C118" s="5"/>
      <c r="D118" s="5"/>
      <c r="E118" s="5"/>
      <c r="F118" s="5"/>
      <c r="G118" s="5"/>
      <c r="H118" s="5"/>
      <c r="I118" s="5"/>
      <c r="J118" s="5"/>
      <c r="K118" s="5"/>
      <c r="L118" s="5"/>
      <c r="M118" s="5"/>
      <c r="N118" s="5"/>
      <c r="O118" s="5"/>
      <c r="P118" s="5"/>
      <c r="Q118" s="5"/>
      <c r="R118" s="5"/>
    </row>
    <row r="119" spans="1:18" s="50" customFormat="1" x14ac:dyDescent="0.25">
      <c r="A119" s="6"/>
      <c r="B119" s="5"/>
      <c r="C119" s="5"/>
      <c r="D119" s="5"/>
      <c r="E119" s="5"/>
      <c r="F119" s="5"/>
      <c r="G119" s="5"/>
      <c r="H119" s="5"/>
      <c r="I119" s="5"/>
      <c r="J119" s="5"/>
      <c r="K119" s="5"/>
      <c r="L119" s="5"/>
      <c r="M119" s="5"/>
      <c r="N119" s="5"/>
      <c r="O119" s="5"/>
      <c r="P119" s="5"/>
      <c r="Q119" s="5"/>
      <c r="R119" s="5"/>
    </row>
    <row r="120" spans="1:18" s="50" customFormat="1" x14ac:dyDescent="0.25">
      <c r="A120" s="6"/>
      <c r="B120" s="5"/>
      <c r="C120" s="5"/>
      <c r="D120" s="5"/>
      <c r="E120" s="5"/>
      <c r="F120" s="5"/>
      <c r="G120" s="5"/>
      <c r="H120" s="5"/>
      <c r="I120" s="5"/>
      <c r="J120" s="5"/>
      <c r="K120" s="5"/>
      <c r="L120" s="5"/>
      <c r="M120" s="5"/>
      <c r="N120" s="5"/>
      <c r="O120" s="5"/>
      <c r="P120" s="5"/>
      <c r="Q120" s="5"/>
      <c r="R120" s="5"/>
    </row>
    <row r="121" spans="1:18" s="50" customFormat="1" x14ac:dyDescent="0.25">
      <c r="A121" s="6"/>
      <c r="B121" s="5"/>
      <c r="C121" s="5"/>
      <c r="D121" s="5"/>
      <c r="E121" s="5"/>
      <c r="F121" s="5"/>
      <c r="G121" s="5"/>
      <c r="H121" s="5"/>
      <c r="I121" s="5"/>
      <c r="J121" s="5"/>
      <c r="K121" s="5"/>
      <c r="L121" s="5"/>
      <c r="M121" s="5"/>
      <c r="N121" s="5"/>
      <c r="O121" s="5"/>
      <c r="P121" s="5"/>
      <c r="Q121" s="5"/>
      <c r="R121" s="5"/>
    </row>
    <row r="122" spans="1:18" s="50" customFormat="1" x14ac:dyDescent="0.25">
      <c r="A122" s="6"/>
      <c r="B122" s="5"/>
      <c r="C122" s="5"/>
      <c r="D122" s="5"/>
      <c r="E122" s="5"/>
      <c r="F122" s="5"/>
      <c r="G122" s="5"/>
      <c r="H122" s="5"/>
      <c r="I122" s="5"/>
      <c r="J122" s="5"/>
      <c r="K122" s="5"/>
      <c r="L122" s="5"/>
      <c r="M122" s="5"/>
      <c r="N122" s="5"/>
      <c r="O122" s="5"/>
      <c r="P122" s="5"/>
      <c r="Q122" s="5"/>
      <c r="R122" s="5"/>
    </row>
    <row r="123" spans="1:18" s="50" customFormat="1" x14ac:dyDescent="0.25">
      <c r="A123" s="6"/>
      <c r="B123" s="5"/>
      <c r="C123" s="5"/>
      <c r="D123" s="5"/>
      <c r="E123" s="5"/>
      <c r="F123" s="5"/>
      <c r="G123" s="5"/>
      <c r="H123" s="5"/>
      <c r="I123" s="5"/>
      <c r="J123" s="5"/>
      <c r="K123" s="5"/>
      <c r="L123" s="5"/>
      <c r="M123" s="5"/>
      <c r="N123" s="5"/>
      <c r="O123" s="5"/>
      <c r="P123" s="5"/>
      <c r="Q123" s="5"/>
      <c r="R123" s="5"/>
    </row>
    <row r="124" spans="1:18" s="50" customFormat="1" x14ac:dyDescent="0.25">
      <c r="A124" s="6"/>
      <c r="B124" s="5"/>
      <c r="C124" s="5"/>
      <c r="D124" s="5"/>
      <c r="E124" s="5"/>
      <c r="F124" s="5"/>
      <c r="G124" s="5"/>
      <c r="H124" s="5"/>
      <c r="I124" s="5"/>
      <c r="J124" s="5"/>
      <c r="K124" s="5"/>
      <c r="L124" s="5"/>
      <c r="M124" s="5"/>
      <c r="N124" s="5"/>
      <c r="O124" s="5"/>
      <c r="P124" s="5"/>
      <c r="Q124" s="5"/>
      <c r="R124" s="5"/>
    </row>
    <row r="125" spans="1:18" s="50" customFormat="1" x14ac:dyDescent="0.25">
      <c r="A125" s="6"/>
      <c r="B125" s="5"/>
      <c r="C125" s="5"/>
      <c r="D125" s="5"/>
      <c r="E125" s="5"/>
      <c r="F125" s="5"/>
      <c r="G125" s="5"/>
      <c r="H125" s="5"/>
      <c r="I125" s="5"/>
      <c r="J125" s="5"/>
      <c r="K125" s="5"/>
      <c r="L125" s="5"/>
      <c r="M125" s="5"/>
      <c r="N125" s="5"/>
      <c r="O125" s="5"/>
      <c r="P125" s="5"/>
      <c r="Q125" s="5"/>
      <c r="R125" s="5"/>
    </row>
    <row r="126" spans="1:18" s="50" customFormat="1" x14ac:dyDescent="0.25">
      <c r="A126" s="6"/>
      <c r="B126" s="5"/>
      <c r="C126" s="5"/>
      <c r="D126" s="5"/>
      <c r="E126" s="5"/>
      <c r="F126" s="5"/>
      <c r="G126" s="5"/>
      <c r="H126" s="5"/>
      <c r="I126" s="5"/>
      <c r="J126" s="5"/>
      <c r="K126" s="5"/>
      <c r="L126" s="5"/>
      <c r="M126" s="5"/>
      <c r="N126" s="5"/>
      <c r="O126" s="5"/>
      <c r="P126" s="5"/>
      <c r="Q126" s="5"/>
      <c r="R126" s="5"/>
    </row>
    <row r="127" spans="1:18" s="50" customFormat="1" x14ac:dyDescent="0.25">
      <c r="A127" s="6"/>
      <c r="B127" s="5"/>
      <c r="C127" s="5"/>
      <c r="D127" s="5"/>
      <c r="E127" s="5"/>
      <c r="F127" s="5"/>
      <c r="G127" s="5"/>
      <c r="H127" s="5"/>
      <c r="I127" s="5"/>
      <c r="J127" s="5"/>
      <c r="K127" s="5"/>
      <c r="L127" s="5"/>
      <c r="M127" s="5"/>
      <c r="N127" s="5"/>
      <c r="O127" s="5"/>
      <c r="P127" s="5"/>
      <c r="Q127" s="5"/>
      <c r="R127" s="5"/>
    </row>
    <row r="128" spans="1:18" s="50" customFormat="1" x14ac:dyDescent="0.25">
      <c r="A128" s="6"/>
      <c r="B128" s="5"/>
      <c r="C128" s="5"/>
      <c r="D128" s="5"/>
      <c r="E128" s="5"/>
      <c r="F128" s="5"/>
      <c r="G128" s="5"/>
      <c r="H128" s="5"/>
      <c r="I128" s="5"/>
      <c r="J128" s="5"/>
      <c r="K128" s="5"/>
      <c r="L128" s="5"/>
      <c r="M128" s="5"/>
      <c r="N128" s="5"/>
      <c r="O128" s="5"/>
      <c r="P128" s="5"/>
      <c r="Q128" s="5"/>
      <c r="R128" s="5"/>
    </row>
    <row r="129" spans="1:18" s="50" customFormat="1" x14ac:dyDescent="0.25">
      <c r="A129" s="6"/>
      <c r="B129" s="5"/>
      <c r="C129" s="5"/>
      <c r="D129" s="5"/>
      <c r="E129" s="5"/>
      <c r="F129" s="5"/>
      <c r="G129" s="5"/>
      <c r="H129" s="5"/>
      <c r="I129" s="5"/>
      <c r="J129" s="5"/>
      <c r="K129" s="5"/>
      <c r="L129" s="5"/>
      <c r="M129" s="5"/>
      <c r="N129" s="5"/>
      <c r="O129" s="5"/>
      <c r="P129" s="5"/>
      <c r="Q129" s="5"/>
      <c r="R129" s="5"/>
    </row>
    <row r="130" spans="1:18" s="50" customFormat="1" x14ac:dyDescent="0.25">
      <c r="A130" s="6"/>
      <c r="B130" s="5"/>
      <c r="C130" s="5"/>
      <c r="D130" s="5"/>
      <c r="E130" s="5"/>
      <c r="F130" s="5"/>
      <c r="G130" s="5"/>
      <c r="H130" s="5"/>
      <c r="I130" s="5"/>
      <c r="J130" s="5"/>
      <c r="K130" s="5"/>
      <c r="L130" s="5"/>
      <c r="M130" s="5"/>
      <c r="N130" s="5"/>
      <c r="O130" s="5"/>
      <c r="P130" s="5"/>
      <c r="Q130" s="5"/>
      <c r="R130" s="5"/>
    </row>
    <row r="131" spans="1:18" s="50" customFormat="1" x14ac:dyDescent="0.25">
      <c r="A131" s="6"/>
      <c r="B131" s="5"/>
      <c r="C131" s="5"/>
      <c r="D131" s="5"/>
      <c r="E131" s="5"/>
      <c r="F131" s="5"/>
      <c r="G131" s="5"/>
      <c r="H131" s="5"/>
      <c r="I131" s="5"/>
      <c r="J131" s="5"/>
      <c r="K131" s="5"/>
      <c r="L131" s="5"/>
      <c r="M131" s="5"/>
      <c r="N131" s="5"/>
      <c r="O131" s="5"/>
      <c r="P131" s="5"/>
      <c r="Q131" s="5"/>
      <c r="R131" s="5"/>
    </row>
    <row r="132" spans="1:18" s="50" customFormat="1" x14ac:dyDescent="0.25">
      <c r="A132" s="6"/>
      <c r="B132" s="5"/>
      <c r="C132" s="5"/>
      <c r="D132" s="5"/>
      <c r="E132" s="5"/>
      <c r="F132" s="5"/>
      <c r="G132" s="5"/>
      <c r="H132" s="5"/>
      <c r="I132" s="5"/>
      <c r="J132" s="5"/>
      <c r="K132" s="5"/>
      <c r="L132" s="5"/>
      <c r="M132" s="5"/>
      <c r="N132" s="5"/>
      <c r="O132" s="5"/>
      <c r="P132" s="5"/>
      <c r="Q132" s="5"/>
      <c r="R132" s="5"/>
    </row>
    <row r="133" spans="1:18" s="50" customFormat="1" x14ac:dyDescent="0.25">
      <c r="A133" s="6"/>
      <c r="B133" s="5"/>
      <c r="C133" s="5"/>
      <c r="D133" s="5"/>
      <c r="E133" s="5"/>
      <c r="F133" s="5"/>
      <c r="G133" s="5"/>
      <c r="H133" s="5"/>
      <c r="I133" s="5"/>
      <c r="J133" s="5"/>
      <c r="K133" s="5"/>
      <c r="L133" s="5"/>
      <c r="M133" s="5"/>
      <c r="N133" s="5"/>
      <c r="O133" s="5"/>
      <c r="P133" s="5"/>
      <c r="Q133" s="5"/>
      <c r="R133" s="5"/>
    </row>
    <row r="134" spans="1:18" s="50" customFormat="1" x14ac:dyDescent="0.25">
      <c r="A134" s="6"/>
      <c r="B134" s="5"/>
      <c r="C134" s="5"/>
      <c r="D134" s="5"/>
      <c r="E134" s="5"/>
      <c r="F134" s="5"/>
      <c r="G134" s="5"/>
      <c r="H134" s="5"/>
      <c r="I134" s="5"/>
      <c r="J134" s="5"/>
      <c r="K134" s="5"/>
      <c r="L134" s="5"/>
      <c r="M134" s="5"/>
      <c r="N134" s="5"/>
      <c r="O134" s="5"/>
      <c r="P134" s="5"/>
      <c r="Q134" s="5"/>
      <c r="R134" s="5"/>
    </row>
    <row r="135" spans="1:18" s="50" customFormat="1" x14ac:dyDescent="0.25">
      <c r="A135" s="6"/>
      <c r="B135" s="5"/>
      <c r="C135" s="5"/>
      <c r="D135" s="5"/>
      <c r="E135" s="5"/>
      <c r="F135" s="5"/>
      <c r="G135" s="5"/>
      <c r="H135" s="5"/>
      <c r="I135" s="5"/>
      <c r="J135" s="5"/>
      <c r="K135" s="5"/>
      <c r="L135" s="5"/>
      <c r="M135" s="5"/>
      <c r="N135" s="5"/>
      <c r="O135" s="5"/>
      <c r="P135" s="5"/>
      <c r="Q135" s="5"/>
      <c r="R135" s="5"/>
    </row>
    <row r="136" spans="1:18" s="50" customFormat="1" x14ac:dyDescent="0.25">
      <c r="A136" s="6"/>
      <c r="B136" s="5"/>
      <c r="C136" s="5"/>
      <c r="D136" s="5"/>
      <c r="E136" s="5"/>
      <c r="F136" s="5"/>
      <c r="G136" s="5"/>
      <c r="H136" s="5"/>
      <c r="I136" s="5"/>
      <c r="J136" s="5"/>
      <c r="K136" s="5"/>
      <c r="L136" s="5"/>
      <c r="M136" s="5"/>
      <c r="N136" s="5"/>
      <c r="O136" s="5"/>
      <c r="P136" s="5"/>
      <c r="Q136" s="5"/>
      <c r="R136" s="5"/>
    </row>
    <row r="137" spans="1:18" s="50" customFormat="1" x14ac:dyDescent="0.25">
      <c r="A137" s="6"/>
      <c r="B137" s="5"/>
      <c r="C137" s="5"/>
      <c r="D137" s="5"/>
      <c r="E137" s="5"/>
      <c r="F137" s="5"/>
      <c r="G137" s="5"/>
      <c r="H137" s="5"/>
      <c r="I137" s="5"/>
      <c r="J137" s="5"/>
      <c r="K137" s="5"/>
      <c r="L137" s="5"/>
      <c r="M137" s="5"/>
      <c r="N137" s="5"/>
      <c r="O137" s="5"/>
      <c r="P137" s="5"/>
      <c r="Q137" s="5"/>
      <c r="R137" s="5"/>
    </row>
    <row r="138" spans="1:18" s="50" customFormat="1" x14ac:dyDescent="0.25">
      <c r="A138" s="6"/>
      <c r="B138" s="5"/>
      <c r="C138" s="5"/>
      <c r="D138" s="5"/>
      <c r="E138" s="5"/>
      <c r="F138" s="5"/>
      <c r="G138" s="5"/>
      <c r="H138" s="5"/>
      <c r="I138" s="5"/>
      <c r="J138" s="5"/>
      <c r="K138" s="5"/>
      <c r="L138" s="5"/>
      <c r="M138" s="5"/>
      <c r="N138" s="5"/>
      <c r="O138" s="5"/>
      <c r="P138" s="5"/>
      <c r="Q138" s="5"/>
      <c r="R138" s="5"/>
    </row>
    <row r="139" spans="1:18" s="50" customFormat="1" x14ac:dyDescent="0.25">
      <c r="A139" s="6"/>
      <c r="B139" s="5"/>
      <c r="C139" s="5"/>
      <c r="D139" s="5"/>
      <c r="E139" s="5"/>
      <c r="F139" s="5"/>
      <c r="G139" s="5"/>
      <c r="H139" s="5"/>
      <c r="I139" s="5"/>
      <c r="J139" s="5"/>
      <c r="K139" s="5"/>
      <c r="L139" s="5"/>
      <c r="M139" s="5"/>
      <c r="N139" s="5"/>
      <c r="O139" s="5"/>
      <c r="P139" s="5"/>
      <c r="Q139" s="5"/>
      <c r="R139" s="5"/>
    </row>
    <row r="140" spans="1:18" s="50" customFormat="1" x14ac:dyDescent="0.25">
      <c r="A140" s="6"/>
      <c r="B140" s="5"/>
      <c r="C140" s="5"/>
      <c r="D140" s="5"/>
      <c r="E140" s="5"/>
      <c r="F140" s="5"/>
      <c r="G140" s="5"/>
      <c r="H140" s="5"/>
      <c r="I140" s="5"/>
      <c r="J140" s="5"/>
      <c r="K140" s="5"/>
      <c r="L140" s="5"/>
      <c r="M140" s="5"/>
      <c r="N140" s="5"/>
      <c r="O140" s="5"/>
      <c r="P140" s="5"/>
      <c r="Q140" s="5"/>
      <c r="R140" s="5"/>
    </row>
    <row r="141" spans="1:18" s="50" customFormat="1" x14ac:dyDescent="0.25">
      <c r="A141" s="6"/>
      <c r="B141" s="5"/>
      <c r="C141" s="5"/>
      <c r="D141" s="5"/>
      <c r="E141" s="5"/>
      <c r="F141" s="5"/>
      <c r="G141" s="5"/>
      <c r="H141" s="5"/>
      <c r="I141" s="5"/>
      <c r="J141" s="5"/>
      <c r="K141" s="5"/>
      <c r="L141" s="5"/>
      <c r="M141" s="5"/>
      <c r="N141" s="5"/>
      <c r="O141" s="5"/>
      <c r="P141" s="5"/>
      <c r="Q141" s="5"/>
      <c r="R141" s="5"/>
    </row>
    <row r="142" spans="1:18" s="50" customFormat="1" x14ac:dyDescent="0.25">
      <c r="A142" s="6"/>
      <c r="B142" s="5"/>
      <c r="C142" s="5"/>
      <c r="D142" s="5"/>
      <c r="E142" s="5"/>
      <c r="F142" s="5"/>
      <c r="G142" s="5"/>
      <c r="H142" s="5"/>
      <c r="I142" s="5"/>
      <c r="J142" s="5"/>
      <c r="K142" s="5"/>
      <c r="L142" s="5"/>
      <c r="M142" s="5"/>
      <c r="N142" s="5"/>
      <c r="O142" s="5"/>
      <c r="P142" s="5"/>
      <c r="Q142" s="5"/>
      <c r="R142" s="5"/>
    </row>
    <row r="143" spans="1:18" s="50" customFormat="1" x14ac:dyDescent="0.25">
      <c r="A143" s="6"/>
      <c r="B143" s="5"/>
      <c r="C143" s="5"/>
      <c r="D143" s="5"/>
      <c r="E143" s="5"/>
      <c r="F143" s="5"/>
      <c r="G143" s="5"/>
      <c r="H143" s="5"/>
      <c r="I143" s="5"/>
      <c r="J143" s="5"/>
      <c r="K143" s="5"/>
      <c r="L143" s="5"/>
      <c r="M143" s="5"/>
      <c r="N143" s="5"/>
      <c r="O143" s="5"/>
      <c r="P143" s="5"/>
      <c r="Q143" s="5"/>
      <c r="R143" s="5"/>
    </row>
    <row r="144" spans="1:18" s="50" customFormat="1" x14ac:dyDescent="0.25">
      <c r="A144" s="6"/>
      <c r="B144" s="5"/>
      <c r="C144" s="5"/>
      <c r="D144" s="5"/>
      <c r="E144" s="5"/>
      <c r="F144" s="5"/>
      <c r="G144" s="5"/>
      <c r="H144" s="5"/>
      <c r="I144" s="5"/>
      <c r="J144" s="5"/>
      <c r="K144" s="5"/>
      <c r="L144" s="5"/>
      <c r="M144" s="5"/>
      <c r="N144" s="5"/>
      <c r="O144" s="5"/>
      <c r="P144" s="5"/>
      <c r="Q144" s="5"/>
      <c r="R144" s="5"/>
    </row>
    <row r="145" spans="1:18" s="50" customFormat="1" x14ac:dyDescent="0.25">
      <c r="A145" s="6"/>
      <c r="B145" s="5"/>
      <c r="C145" s="5"/>
      <c r="D145" s="5"/>
      <c r="E145" s="5"/>
      <c r="F145" s="5"/>
      <c r="G145" s="5"/>
      <c r="H145" s="5"/>
      <c r="I145" s="5"/>
      <c r="J145" s="5"/>
      <c r="K145" s="5"/>
      <c r="L145" s="5"/>
      <c r="M145" s="5"/>
      <c r="N145" s="5"/>
      <c r="O145" s="5"/>
      <c r="P145" s="5"/>
      <c r="Q145" s="5"/>
      <c r="R145" s="5"/>
    </row>
    <row r="146" spans="1:18" s="50" customFormat="1" x14ac:dyDescent="0.25">
      <c r="A146" s="6"/>
      <c r="B146" s="5"/>
      <c r="C146" s="5"/>
      <c r="D146" s="5"/>
      <c r="E146" s="5"/>
      <c r="F146" s="5"/>
      <c r="G146" s="5"/>
      <c r="H146" s="5"/>
      <c r="I146" s="5"/>
      <c r="J146" s="5"/>
      <c r="K146" s="5"/>
      <c r="L146" s="5"/>
      <c r="M146" s="5"/>
      <c r="N146" s="5"/>
      <c r="O146" s="5"/>
      <c r="P146" s="5"/>
      <c r="Q146" s="5"/>
      <c r="R146" s="5"/>
    </row>
    <row r="147" spans="1:18" s="50" customFormat="1" x14ac:dyDescent="0.25">
      <c r="A147" s="6"/>
      <c r="B147" s="5"/>
      <c r="C147" s="5"/>
      <c r="D147" s="5"/>
      <c r="E147" s="5"/>
      <c r="F147" s="5"/>
      <c r="G147" s="5"/>
      <c r="H147" s="5"/>
      <c r="I147" s="5"/>
      <c r="J147" s="5"/>
      <c r="K147" s="5"/>
      <c r="L147" s="5"/>
      <c r="M147" s="5"/>
      <c r="N147" s="5"/>
      <c r="O147" s="5"/>
      <c r="P147" s="5"/>
      <c r="Q147" s="5"/>
      <c r="R147" s="5"/>
    </row>
    <row r="148" spans="1:18" s="50" customFormat="1" x14ac:dyDescent="0.25">
      <c r="A148" s="6"/>
      <c r="B148" s="5"/>
      <c r="C148" s="5"/>
      <c r="D148" s="5"/>
      <c r="E148" s="5"/>
      <c r="F148" s="5"/>
      <c r="G148" s="5"/>
      <c r="H148" s="5"/>
      <c r="I148" s="5"/>
      <c r="J148" s="5"/>
      <c r="K148" s="5"/>
      <c r="L148" s="5"/>
      <c r="M148" s="5"/>
      <c r="N148" s="5"/>
      <c r="O148" s="5"/>
      <c r="P148" s="5"/>
      <c r="Q148" s="5"/>
      <c r="R148" s="5"/>
    </row>
    <row r="149" spans="1:18" s="50" customFormat="1" x14ac:dyDescent="0.25">
      <c r="A149" s="6"/>
      <c r="B149" s="5"/>
      <c r="C149" s="5"/>
      <c r="D149" s="5"/>
      <c r="E149" s="5"/>
      <c r="F149" s="5"/>
      <c r="G149" s="5"/>
      <c r="H149" s="5"/>
      <c r="I149" s="5"/>
      <c r="J149" s="5"/>
      <c r="K149" s="5"/>
      <c r="L149" s="5"/>
      <c r="M149" s="5"/>
      <c r="N149" s="5"/>
      <c r="O149" s="5"/>
      <c r="P149" s="5"/>
      <c r="Q149" s="5"/>
      <c r="R149" s="5"/>
    </row>
    <row r="150" spans="1:18" s="50" customFormat="1" x14ac:dyDescent="0.25">
      <c r="A150" s="6"/>
      <c r="B150" s="5"/>
      <c r="C150" s="5"/>
      <c r="D150" s="5"/>
      <c r="E150" s="5"/>
      <c r="F150" s="5"/>
      <c r="G150" s="5"/>
      <c r="H150" s="5"/>
      <c r="I150" s="5"/>
      <c r="J150" s="5"/>
      <c r="K150" s="5"/>
      <c r="L150" s="5"/>
      <c r="M150" s="5"/>
      <c r="N150" s="5"/>
      <c r="O150" s="5"/>
      <c r="P150" s="5"/>
      <c r="Q150" s="5"/>
      <c r="R150" s="5"/>
    </row>
    <row r="151" spans="1:18" s="50" customFormat="1" x14ac:dyDescent="0.25">
      <c r="A151" s="6"/>
      <c r="B151" s="5"/>
      <c r="C151" s="5"/>
      <c r="D151" s="5"/>
      <c r="E151" s="5"/>
      <c r="F151" s="5"/>
      <c r="G151" s="5"/>
      <c r="H151" s="5"/>
      <c r="I151" s="5"/>
      <c r="J151" s="5"/>
      <c r="K151" s="5"/>
      <c r="L151" s="5"/>
      <c r="M151" s="5"/>
      <c r="N151" s="5"/>
      <c r="O151" s="5"/>
      <c r="P151" s="5"/>
      <c r="Q151" s="5"/>
      <c r="R151" s="5"/>
    </row>
    <row r="152" spans="1:18" s="50" customFormat="1" x14ac:dyDescent="0.25">
      <c r="A152" s="6"/>
      <c r="B152" s="5"/>
      <c r="C152" s="5"/>
      <c r="D152" s="5"/>
      <c r="E152" s="5"/>
      <c r="F152" s="5"/>
      <c r="G152" s="5"/>
      <c r="H152" s="5"/>
      <c r="I152" s="5"/>
      <c r="J152" s="5"/>
      <c r="K152" s="5"/>
      <c r="L152" s="5"/>
      <c r="M152" s="5"/>
      <c r="N152" s="5"/>
      <c r="O152" s="5"/>
      <c r="P152" s="5"/>
      <c r="Q152" s="5"/>
      <c r="R152" s="5"/>
    </row>
    <row r="153" spans="1:18" s="50" customFormat="1" x14ac:dyDescent="0.25">
      <c r="A153" s="6"/>
      <c r="B153" s="5"/>
      <c r="C153" s="5"/>
      <c r="D153" s="5"/>
      <c r="E153" s="5"/>
      <c r="F153" s="5"/>
      <c r="G153" s="5"/>
      <c r="H153" s="5"/>
      <c r="I153" s="5"/>
      <c r="J153" s="5"/>
      <c r="K153" s="5"/>
      <c r="L153" s="5"/>
      <c r="M153" s="5"/>
      <c r="N153" s="5"/>
      <c r="O153" s="5"/>
      <c r="P153" s="5"/>
      <c r="Q153" s="5"/>
      <c r="R153" s="5"/>
    </row>
    <row r="154" spans="1:18" s="50" customFormat="1" x14ac:dyDescent="0.25">
      <c r="A154" s="6"/>
      <c r="B154" s="5"/>
      <c r="C154" s="5"/>
      <c r="D154" s="5"/>
      <c r="E154" s="5"/>
      <c r="F154" s="5"/>
      <c r="G154" s="5"/>
      <c r="H154" s="5"/>
      <c r="I154" s="5"/>
      <c r="J154" s="5"/>
      <c r="K154" s="5"/>
      <c r="L154" s="5"/>
      <c r="M154" s="5"/>
      <c r="N154" s="5"/>
      <c r="O154" s="5"/>
      <c r="P154" s="5"/>
      <c r="Q154" s="5"/>
      <c r="R154" s="5"/>
    </row>
    <row r="155" spans="1:18" s="50" customFormat="1" x14ac:dyDescent="0.25">
      <c r="A155" s="6"/>
      <c r="B155" s="5"/>
      <c r="C155" s="5"/>
      <c r="D155" s="5"/>
      <c r="E155" s="5"/>
      <c r="F155" s="5"/>
      <c r="G155" s="5"/>
      <c r="H155" s="5"/>
      <c r="I155" s="5"/>
      <c r="J155" s="5"/>
      <c r="K155" s="5"/>
      <c r="L155" s="5"/>
      <c r="M155" s="5"/>
      <c r="N155" s="5"/>
      <c r="O155" s="5"/>
      <c r="P155" s="5"/>
      <c r="Q155" s="5"/>
      <c r="R155" s="5"/>
    </row>
    <row r="156" spans="1:18" s="50" customFormat="1" x14ac:dyDescent="0.25">
      <c r="A156" s="6"/>
      <c r="B156" s="5"/>
      <c r="C156" s="5"/>
      <c r="D156" s="5"/>
      <c r="E156" s="5"/>
      <c r="F156" s="5"/>
      <c r="G156" s="5"/>
      <c r="H156" s="5"/>
      <c r="I156" s="5"/>
      <c r="J156" s="5"/>
      <c r="K156" s="5"/>
      <c r="L156" s="5"/>
      <c r="M156" s="5"/>
      <c r="N156" s="5"/>
      <c r="O156" s="5"/>
      <c r="P156" s="5"/>
      <c r="Q156" s="5"/>
      <c r="R156" s="5"/>
    </row>
    <row r="157" spans="1:18" s="50" customFormat="1" x14ac:dyDescent="0.25">
      <c r="A157" s="6"/>
      <c r="B157" s="5"/>
      <c r="C157" s="5"/>
      <c r="D157" s="5"/>
      <c r="E157" s="5"/>
      <c r="F157" s="5"/>
      <c r="G157" s="5"/>
      <c r="H157" s="5"/>
      <c r="I157" s="5"/>
      <c r="J157" s="5"/>
      <c r="K157" s="5"/>
      <c r="L157" s="5"/>
      <c r="M157" s="5"/>
      <c r="N157" s="5"/>
      <c r="O157" s="5"/>
      <c r="P157" s="5"/>
      <c r="Q157" s="5"/>
      <c r="R157" s="5"/>
    </row>
    <row r="158" spans="1:18" s="50" customFormat="1" x14ac:dyDescent="0.25">
      <c r="A158" s="6"/>
      <c r="B158" s="5"/>
      <c r="C158" s="5"/>
      <c r="D158" s="5"/>
      <c r="E158" s="5"/>
      <c r="F158" s="5"/>
      <c r="G158" s="5"/>
      <c r="H158" s="5"/>
      <c r="I158" s="5"/>
      <c r="J158" s="5"/>
      <c r="K158" s="5"/>
      <c r="L158" s="5"/>
      <c r="M158" s="5"/>
      <c r="N158" s="5"/>
      <c r="O158" s="5"/>
      <c r="P158" s="5"/>
      <c r="Q158" s="5"/>
      <c r="R158" s="5"/>
    </row>
    <row r="159" spans="1:18" s="50" customFormat="1" x14ac:dyDescent="0.25">
      <c r="A159" s="6"/>
      <c r="B159" s="5"/>
      <c r="C159" s="5"/>
      <c r="D159" s="5"/>
      <c r="E159" s="5"/>
      <c r="F159" s="5"/>
      <c r="G159" s="5"/>
      <c r="H159" s="5"/>
      <c r="I159" s="5"/>
      <c r="J159" s="5"/>
      <c r="K159" s="5"/>
      <c r="L159" s="5"/>
      <c r="M159" s="5"/>
      <c r="N159" s="5"/>
      <c r="O159" s="5"/>
      <c r="P159" s="5"/>
      <c r="Q159" s="5"/>
      <c r="R159" s="5"/>
    </row>
    <row r="160" spans="1:18" s="50" customFormat="1" x14ac:dyDescent="0.25">
      <c r="A160" s="6"/>
      <c r="B160" s="5"/>
      <c r="C160" s="5"/>
      <c r="D160" s="5"/>
      <c r="E160" s="5"/>
      <c r="F160" s="5"/>
      <c r="G160" s="5"/>
      <c r="H160" s="5"/>
      <c r="I160" s="5"/>
      <c r="J160" s="5"/>
      <c r="K160" s="5"/>
      <c r="L160" s="5"/>
      <c r="M160" s="5"/>
      <c r="N160" s="5"/>
      <c r="O160" s="5"/>
      <c r="P160" s="5"/>
      <c r="Q160" s="5"/>
      <c r="R160" s="5"/>
    </row>
    <row r="161" spans="1:18" s="50" customFormat="1" x14ac:dyDescent="0.25">
      <c r="A161" s="6"/>
      <c r="B161" s="5"/>
      <c r="C161" s="5"/>
      <c r="D161" s="5"/>
      <c r="E161" s="5"/>
      <c r="F161" s="5"/>
      <c r="G161" s="5"/>
      <c r="H161" s="5"/>
      <c r="I161" s="5"/>
      <c r="J161" s="5"/>
      <c r="K161" s="5"/>
      <c r="L161" s="5"/>
      <c r="M161" s="5"/>
      <c r="N161" s="5"/>
      <c r="O161" s="5"/>
      <c r="P161" s="5"/>
      <c r="Q161" s="5"/>
      <c r="R161" s="5"/>
    </row>
    <row r="162" spans="1:18" s="50" customFormat="1" x14ac:dyDescent="0.25">
      <c r="A162" s="6"/>
      <c r="B162" s="5"/>
      <c r="C162" s="5"/>
      <c r="D162" s="5"/>
      <c r="E162" s="5"/>
      <c r="F162" s="5"/>
      <c r="G162" s="5"/>
      <c r="H162" s="5"/>
      <c r="I162" s="5"/>
      <c r="J162" s="5"/>
      <c r="K162" s="5"/>
      <c r="L162" s="5"/>
      <c r="M162" s="5"/>
      <c r="N162" s="5"/>
      <c r="O162" s="5"/>
      <c r="P162" s="5"/>
      <c r="Q162" s="5"/>
      <c r="R162" s="5"/>
    </row>
    <row r="163" spans="1:18" s="50" customFormat="1" x14ac:dyDescent="0.25">
      <c r="A163" s="6"/>
      <c r="B163" s="5"/>
      <c r="C163" s="5"/>
      <c r="D163" s="5"/>
      <c r="E163" s="5"/>
      <c r="F163" s="5"/>
      <c r="G163" s="5"/>
      <c r="H163" s="5"/>
      <c r="I163" s="5"/>
      <c r="J163" s="5"/>
      <c r="K163" s="5"/>
      <c r="L163" s="5"/>
      <c r="M163" s="5"/>
      <c r="N163" s="5"/>
      <c r="O163" s="5"/>
      <c r="P163" s="5"/>
      <c r="Q163" s="5"/>
      <c r="R163" s="5"/>
    </row>
    <row r="164" spans="1:18" s="50" customFormat="1" x14ac:dyDescent="0.25">
      <c r="A164" s="6"/>
      <c r="B164" s="5"/>
      <c r="C164" s="5"/>
      <c r="D164" s="5"/>
      <c r="E164" s="5"/>
      <c r="F164" s="5"/>
      <c r="G164" s="5"/>
      <c r="H164" s="5"/>
      <c r="I164" s="5"/>
      <c r="J164" s="5"/>
      <c r="K164" s="5"/>
      <c r="L164" s="5"/>
      <c r="M164" s="5"/>
      <c r="N164" s="5"/>
      <c r="O164" s="5"/>
      <c r="P164" s="5"/>
      <c r="Q164" s="5"/>
      <c r="R164" s="5"/>
    </row>
    <row r="165" spans="1:18" s="50" customFormat="1" x14ac:dyDescent="0.25">
      <c r="A165" s="6"/>
      <c r="B165" s="5"/>
      <c r="C165" s="5"/>
      <c r="D165" s="5"/>
      <c r="E165" s="5"/>
      <c r="F165" s="5"/>
      <c r="G165" s="5"/>
      <c r="H165" s="5"/>
      <c r="I165" s="5"/>
      <c r="J165" s="5"/>
      <c r="K165" s="5"/>
      <c r="L165" s="5"/>
      <c r="M165" s="5"/>
      <c r="N165" s="5"/>
      <c r="O165" s="5"/>
      <c r="P165" s="5"/>
      <c r="Q165" s="5"/>
      <c r="R165" s="5"/>
    </row>
    <row r="166" spans="1:18" s="50" customFormat="1" x14ac:dyDescent="0.25">
      <c r="A166" s="6"/>
      <c r="B166" s="5"/>
      <c r="C166" s="5"/>
      <c r="D166" s="5"/>
      <c r="E166" s="5"/>
      <c r="F166" s="5"/>
      <c r="G166" s="5"/>
      <c r="H166" s="5"/>
      <c r="I166" s="5"/>
      <c r="J166" s="5"/>
      <c r="K166" s="5"/>
      <c r="L166" s="5"/>
      <c r="M166" s="5"/>
      <c r="N166" s="5"/>
      <c r="O166" s="5"/>
      <c r="P166" s="5"/>
      <c r="Q166" s="5"/>
      <c r="R166" s="5"/>
    </row>
    <row r="167" spans="1:18" s="50" customFormat="1" x14ac:dyDescent="0.25">
      <c r="A167" s="6"/>
      <c r="B167" s="5"/>
      <c r="C167" s="5"/>
      <c r="D167" s="5"/>
      <c r="E167" s="5"/>
      <c r="F167" s="5"/>
      <c r="G167" s="5"/>
      <c r="H167" s="5"/>
      <c r="I167" s="5"/>
      <c r="J167" s="5"/>
      <c r="K167" s="5"/>
      <c r="L167" s="5"/>
      <c r="M167" s="5"/>
      <c r="N167" s="5"/>
      <c r="O167" s="5"/>
      <c r="P167" s="5"/>
      <c r="Q167" s="5"/>
      <c r="R167" s="5"/>
    </row>
    <row r="168" spans="1:18" s="50" customFormat="1" x14ac:dyDescent="0.25">
      <c r="A168" s="6"/>
      <c r="B168" s="5"/>
      <c r="C168" s="5"/>
      <c r="D168" s="5"/>
      <c r="E168" s="5"/>
      <c r="F168" s="5"/>
      <c r="G168" s="5"/>
      <c r="H168" s="5"/>
      <c r="I168" s="5"/>
      <c r="J168" s="5"/>
      <c r="K168" s="5"/>
      <c r="L168" s="5"/>
      <c r="M168" s="5"/>
      <c r="N168" s="5"/>
      <c r="O168" s="5"/>
      <c r="P168" s="5"/>
      <c r="Q168" s="5"/>
      <c r="R168" s="5"/>
    </row>
    <row r="169" spans="1:18" s="50" customFormat="1" x14ac:dyDescent="0.25">
      <c r="A169" s="6"/>
      <c r="B169" s="5"/>
      <c r="C169" s="5"/>
      <c r="D169" s="5"/>
      <c r="E169" s="5"/>
      <c r="F169" s="5"/>
      <c r="G169" s="5"/>
      <c r="H169" s="5"/>
      <c r="I169" s="5"/>
      <c r="J169" s="5"/>
      <c r="K169" s="5"/>
      <c r="L169" s="5"/>
      <c r="M169" s="5"/>
      <c r="N169" s="5"/>
      <c r="O169" s="5"/>
      <c r="P169" s="5"/>
      <c r="Q169" s="5"/>
      <c r="R169" s="5"/>
    </row>
    <row r="170" spans="1:18" s="50" customFormat="1" x14ac:dyDescent="0.25">
      <c r="A170" s="6"/>
      <c r="B170" s="5"/>
      <c r="C170" s="5"/>
      <c r="D170" s="5"/>
      <c r="E170" s="5"/>
      <c r="F170" s="5"/>
      <c r="G170" s="5"/>
      <c r="H170" s="5"/>
      <c r="I170" s="5"/>
      <c r="J170" s="5"/>
      <c r="K170" s="5"/>
      <c r="L170" s="5"/>
      <c r="M170" s="5"/>
      <c r="N170" s="5"/>
      <c r="O170" s="5"/>
      <c r="P170" s="5"/>
      <c r="Q170" s="5"/>
      <c r="R170" s="5"/>
    </row>
    <row r="171" spans="1:18" s="50" customFormat="1" x14ac:dyDescent="0.25">
      <c r="A171" s="6"/>
      <c r="B171" s="5"/>
      <c r="C171" s="5"/>
      <c r="D171" s="5"/>
      <c r="E171" s="5"/>
      <c r="F171" s="5"/>
      <c r="G171" s="5"/>
      <c r="H171" s="5"/>
      <c r="I171" s="5"/>
      <c r="J171" s="5"/>
      <c r="K171" s="5"/>
      <c r="L171" s="5"/>
      <c r="M171" s="5"/>
      <c r="N171" s="5"/>
      <c r="O171" s="5"/>
      <c r="P171" s="5"/>
      <c r="Q171" s="5"/>
      <c r="R171" s="5"/>
    </row>
    <row r="172" spans="1:18" s="50" customFormat="1" x14ac:dyDescent="0.25">
      <c r="A172" s="6"/>
      <c r="B172" s="5"/>
      <c r="C172" s="5"/>
      <c r="D172" s="5"/>
      <c r="E172" s="5"/>
      <c r="F172" s="5"/>
      <c r="G172" s="5"/>
      <c r="H172" s="5"/>
      <c r="I172" s="5"/>
      <c r="J172" s="5"/>
      <c r="K172" s="5"/>
      <c r="L172" s="5"/>
      <c r="M172" s="5"/>
      <c r="N172" s="5"/>
      <c r="O172" s="5"/>
      <c r="P172" s="5"/>
      <c r="Q172" s="5"/>
      <c r="R172" s="5"/>
    </row>
    <row r="173" spans="1:18" s="50" customFormat="1" x14ac:dyDescent="0.25">
      <c r="A173" s="6"/>
      <c r="B173" s="5"/>
      <c r="C173" s="5"/>
      <c r="D173" s="5"/>
      <c r="E173" s="5"/>
      <c r="F173" s="5"/>
      <c r="G173" s="5"/>
      <c r="H173" s="5"/>
      <c r="I173" s="5"/>
      <c r="J173" s="5"/>
      <c r="K173" s="5"/>
      <c r="L173" s="5"/>
      <c r="M173" s="5"/>
      <c r="N173" s="5"/>
      <c r="O173" s="5"/>
      <c r="P173" s="5"/>
      <c r="Q173" s="5"/>
      <c r="R173" s="5"/>
    </row>
    <row r="174" spans="1:18" s="50" customFormat="1" x14ac:dyDescent="0.25">
      <c r="A174" s="6"/>
      <c r="B174" s="5"/>
      <c r="C174" s="5"/>
      <c r="D174" s="5"/>
      <c r="E174" s="5"/>
      <c r="F174" s="5"/>
      <c r="G174" s="5"/>
      <c r="H174" s="5"/>
      <c r="I174" s="5"/>
      <c r="J174" s="5"/>
      <c r="K174" s="5"/>
      <c r="L174" s="5"/>
      <c r="M174" s="5"/>
      <c r="N174" s="5"/>
      <c r="O174" s="5"/>
      <c r="P174" s="5"/>
      <c r="Q174" s="5"/>
      <c r="R174" s="5"/>
    </row>
    <row r="175" spans="1:18" s="50" customFormat="1" x14ac:dyDescent="0.25">
      <c r="A175" s="6"/>
      <c r="B175" s="5"/>
      <c r="C175" s="5"/>
      <c r="D175" s="5"/>
      <c r="E175" s="5"/>
      <c r="F175" s="5"/>
      <c r="G175" s="5"/>
      <c r="H175" s="5"/>
      <c r="I175" s="5"/>
      <c r="J175" s="5"/>
      <c r="K175" s="5"/>
      <c r="L175" s="5"/>
      <c r="M175" s="5"/>
      <c r="N175" s="5"/>
      <c r="O175" s="5"/>
      <c r="P175" s="5"/>
      <c r="Q175" s="5"/>
      <c r="R175" s="5"/>
    </row>
    <row r="176" spans="1:18" s="50" customFormat="1" x14ac:dyDescent="0.25">
      <c r="A176" s="6"/>
      <c r="B176" s="5"/>
      <c r="C176" s="5"/>
      <c r="D176" s="5"/>
      <c r="E176" s="5"/>
      <c r="F176" s="5"/>
      <c r="G176" s="5"/>
      <c r="H176" s="5"/>
      <c r="I176" s="5"/>
      <c r="J176" s="5"/>
      <c r="K176" s="5"/>
      <c r="L176" s="5"/>
      <c r="M176" s="5"/>
      <c r="N176" s="5"/>
      <c r="O176" s="5"/>
      <c r="P176" s="5"/>
      <c r="Q176" s="5"/>
      <c r="R176" s="5"/>
    </row>
    <row r="177" spans="1:18" s="50" customFormat="1" x14ac:dyDescent="0.25">
      <c r="A177" s="6"/>
      <c r="B177" s="5"/>
      <c r="C177" s="5"/>
      <c r="D177" s="5"/>
      <c r="E177" s="5"/>
      <c r="F177" s="5"/>
      <c r="G177" s="5"/>
      <c r="H177" s="5"/>
      <c r="I177" s="5"/>
      <c r="J177" s="5"/>
      <c r="K177" s="5"/>
      <c r="L177" s="5"/>
      <c r="M177" s="5"/>
      <c r="N177" s="5"/>
      <c r="O177" s="5"/>
      <c r="P177" s="5"/>
      <c r="Q177" s="5"/>
      <c r="R177" s="5"/>
    </row>
    <row r="178" spans="1:18" s="50" customFormat="1" x14ac:dyDescent="0.25">
      <c r="A178" s="6"/>
      <c r="B178" s="5"/>
      <c r="C178" s="5"/>
      <c r="D178" s="5"/>
      <c r="E178" s="5"/>
      <c r="F178" s="5"/>
      <c r="G178" s="5"/>
      <c r="H178" s="5"/>
      <c r="I178" s="5"/>
      <c r="J178" s="5"/>
      <c r="K178" s="5"/>
      <c r="L178" s="5"/>
      <c r="M178" s="5"/>
      <c r="N178" s="5"/>
      <c r="O178" s="5"/>
      <c r="P178" s="5"/>
      <c r="Q178" s="5"/>
      <c r="R178" s="5"/>
    </row>
    <row r="179" spans="1:18" s="50" customFormat="1" x14ac:dyDescent="0.25">
      <c r="A179" s="6"/>
      <c r="B179" s="5"/>
      <c r="C179" s="5"/>
      <c r="D179" s="5"/>
      <c r="E179" s="5"/>
      <c r="F179" s="5"/>
      <c r="G179" s="5"/>
      <c r="H179" s="5"/>
      <c r="I179" s="5"/>
      <c r="J179" s="5"/>
      <c r="K179" s="5"/>
      <c r="L179" s="5"/>
      <c r="M179" s="5"/>
      <c r="N179" s="5"/>
      <c r="O179" s="5"/>
      <c r="P179" s="5"/>
      <c r="Q179" s="5"/>
      <c r="R179" s="5"/>
    </row>
    <row r="180" spans="1:18" ht="15.75" x14ac:dyDescent="0.25">
      <c r="A180" s="47"/>
      <c r="B180" s="2"/>
      <c r="C180" s="2"/>
      <c r="D180" s="2"/>
      <c r="E180" s="2"/>
      <c r="F180" s="2"/>
      <c r="G180" s="2"/>
      <c r="H180" s="2"/>
      <c r="I180" s="2"/>
      <c r="J180" s="2"/>
      <c r="K180" s="2"/>
      <c r="L180" s="2"/>
      <c r="M180" s="2"/>
      <c r="N180" s="2"/>
      <c r="O180" s="2"/>
      <c r="P180" s="2"/>
      <c r="Q180" s="2"/>
      <c r="R180" s="2"/>
    </row>
    <row r="181" spans="1:18" ht="15.75" x14ac:dyDescent="0.25">
      <c r="A181" s="47"/>
      <c r="B181" s="2"/>
      <c r="C181" s="2"/>
      <c r="D181" s="2"/>
      <c r="E181" s="2"/>
      <c r="F181" s="2"/>
      <c r="G181" s="2"/>
      <c r="H181" s="2"/>
      <c r="I181" s="2"/>
      <c r="J181" s="2"/>
      <c r="K181" s="2"/>
      <c r="L181" s="2"/>
      <c r="M181" s="2"/>
      <c r="N181" s="2"/>
      <c r="O181" s="2"/>
      <c r="P181" s="2"/>
      <c r="Q181" s="2"/>
      <c r="R181" s="2"/>
    </row>
    <row r="182" spans="1:18" ht="15.75" x14ac:dyDescent="0.25">
      <c r="A182" s="47"/>
      <c r="B182" s="2"/>
      <c r="C182" s="2"/>
      <c r="D182" s="2"/>
      <c r="E182" s="2"/>
      <c r="F182" s="2"/>
      <c r="G182" s="2"/>
      <c r="H182" s="2"/>
      <c r="I182" s="2"/>
      <c r="J182" s="2"/>
      <c r="K182" s="2"/>
      <c r="L182" s="2"/>
      <c r="M182" s="2"/>
      <c r="N182" s="2"/>
      <c r="O182" s="2"/>
      <c r="P182" s="2"/>
      <c r="Q182" s="2"/>
      <c r="R182" s="2"/>
    </row>
    <row r="183" spans="1:18" ht="15.75" x14ac:dyDescent="0.25">
      <c r="A183" s="47"/>
      <c r="B183" s="2"/>
      <c r="C183" s="2"/>
      <c r="D183" s="2"/>
      <c r="E183" s="2"/>
      <c r="F183" s="2"/>
      <c r="G183" s="2"/>
      <c r="H183" s="2"/>
      <c r="I183" s="2"/>
      <c r="J183" s="2"/>
      <c r="K183" s="2"/>
      <c r="L183" s="2"/>
      <c r="M183" s="2"/>
      <c r="N183" s="2"/>
      <c r="O183" s="2"/>
      <c r="P183" s="2"/>
      <c r="Q183" s="2"/>
      <c r="R183" s="2"/>
    </row>
    <row r="184" spans="1:18" ht="15.75" x14ac:dyDescent="0.25">
      <c r="A184" s="47"/>
      <c r="B184" s="2"/>
      <c r="C184" s="2"/>
      <c r="D184" s="2"/>
      <c r="E184" s="2"/>
      <c r="F184" s="2"/>
      <c r="G184" s="2"/>
      <c r="H184" s="2"/>
      <c r="I184" s="2"/>
      <c r="J184" s="2"/>
      <c r="K184" s="2"/>
      <c r="L184" s="2"/>
      <c r="M184" s="2"/>
      <c r="N184" s="2"/>
      <c r="O184" s="2"/>
      <c r="P184" s="2"/>
      <c r="Q184" s="2"/>
      <c r="R184" s="2"/>
    </row>
    <row r="185" spans="1:18" ht="15.75" x14ac:dyDescent="0.25">
      <c r="A185" s="47"/>
      <c r="B185" s="2"/>
      <c r="C185" s="2"/>
      <c r="D185" s="2"/>
      <c r="E185" s="2"/>
      <c r="F185" s="2"/>
      <c r="G185" s="2"/>
      <c r="H185" s="2"/>
      <c r="I185" s="2"/>
      <c r="J185" s="2"/>
      <c r="K185" s="2"/>
      <c r="L185" s="2"/>
      <c r="M185" s="2"/>
      <c r="N185" s="2"/>
      <c r="O185" s="2"/>
      <c r="P185" s="2"/>
      <c r="Q185" s="2"/>
      <c r="R185" s="2"/>
    </row>
    <row r="186" spans="1:18" ht="15.75" x14ac:dyDescent="0.25">
      <c r="A186" s="47"/>
      <c r="B186" s="2"/>
      <c r="C186" s="2"/>
      <c r="D186" s="2"/>
      <c r="E186" s="2"/>
      <c r="F186" s="2"/>
      <c r="G186" s="2"/>
      <c r="H186" s="2"/>
      <c r="I186" s="2"/>
      <c r="J186" s="2"/>
      <c r="K186" s="2"/>
      <c r="L186" s="2"/>
      <c r="M186" s="2"/>
      <c r="N186" s="2"/>
      <c r="O186" s="2"/>
      <c r="P186" s="2"/>
      <c r="Q186" s="2"/>
      <c r="R186" s="2"/>
    </row>
    <row r="187" spans="1:18" ht="15.75" x14ac:dyDescent="0.25">
      <c r="A187" s="47"/>
      <c r="B187" s="2"/>
      <c r="C187" s="2"/>
      <c r="D187" s="2"/>
      <c r="E187" s="2"/>
      <c r="F187" s="2"/>
      <c r="G187" s="2"/>
      <c r="H187" s="2"/>
      <c r="I187" s="2"/>
      <c r="J187" s="2"/>
      <c r="K187" s="2"/>
      <c r="L187" s="2"/>
      <c r="M187" s="2"/>
      <c r="N187" s="2"/>
      <c r="O187" s="2"/>
      <c r="P187" s="2"/>
      <c r="Q187" s="2"/>
      <c r="R187" s="2"/>
    </row>
    <row r="188" spans="1:18" ht="15.75" x14ac:dyDescent="0.25">
      <c r="A188" s="47"/>
      <c r="B188" s="2"/>
      <c r="C188" s="2"/>
      <c r="D188" s="2"/>
      <c r="E188" s="2"/>
      <c r="F188" s="2"/>
      <c r="G188" s="2"/>
      <c r="H188" s="2"/>
      <c r="I188" s="2"/>
      <c r="J188" s="2"/>
      <c r="K188" s="2"/>
      <c r="L188" s="2"/>
      <c r="M188" s="2"/>
      <c r="N188" s="2"/>
      <c r="O188" s="2"/>
      <c r="P188" s="2"/>
      <c r="Q188" s="2"/>
      <c r="R188" s="2"/>
    </row>
    <row r="189" spans="1:18" ht="15.75" x14ac:dyDescent="0.25">
      <c r="A189" s="47"/>
      <c r="B189" s="2"/>
      <c r="C189" s="2"/>
      <c r="D189" s="2"/>
      <c r="E189" s="2"/>
      <c r="F189" s="2"/>
      <c r="G189" s="2"/>
      <c r="H189" s="2"/>
      <c r="I189" s="2"/>
      <c r="J189" s="2"/>
      <c r="K189" s="2"/>
      <c r="L189" s="2"/>
      <c r="M189" s="2"/>
      <c r="N189" s="2"/>
      <c r="O189" s="2"/>
      <c r="P189" s="2"/>
      <c r="Q189" s="2"/>
      <c r="R189" s="2"/>
    </row>
    <row r="190" spans="1:18" ht="15.75" x14ac:dyDescent="0.25">
      <c r="A190" s="47"/>
      <c r="B190" s="2"/>
      <c r="C190" s="2"/>
      <c r="D190" s="2"/>
      <c r="E190" s="2"/>
      <c r="F190" s="2"/>
      <c r="G190" s="2"/>
      <c r="H190" s="2"/>
      <c r="I190" s="2"/>
      <c r="J190" s="2"/>
      <c r="K190" s="2"/>
      <c r="L190" s="2"/>
      <c r="M190" s="2"/>
      <c r="N190" s="2"/>
      <c r="O190" s="2"/>
      <c r="P190" s="2"/>
      <c r="Q190" s="2"/>
      <c r="R190" s="2"/>
    </row>
    <row r="191" spans="1:18" ht="15.75" x14ac:dyDescent="0.25">
      <c r="A191" s="47"/>
      <c r="B191" s="2"/>
      <c r="C191" s="2"/>
      <c r="D191" s="2"/>
      <c r="E191" s="2"/>
      <c r="F191" s="2"/>
      <c r="G191" s="2"/>
      <c r="H191" s="2"/>
      <c r="I191" s="2"/>
      <c r="J191" s="2"/>
      <c r="K191" s="2"/>
      <c r="L191" s="2"/>
      <c r="M191" s="2"/>
      <c r="N191" s="2"/>
      <c r="O191" s="2"/>
      <c r="P191" s="2"/>
      <c r="Q191" s="2"/>
      <c r="R191" s="2"/>
    </row>
    <row r="192" spans="1:18" ht="15.75" x14ac:dyDescent="0.25">
      <c r="A192" s="47"/>
      <c r="B192" s="2"/>
      <c r="C192" s="2"/>
      <c r="D192" s="2"/>
      <c r="E192" s="2"/>
      <c r="F192" s="2"/>
      <c r="G192" s="2"/>
      <c r="H192" s="2"/>
      <c r="I192" s="2"/>
      <c r="J192" s="2"/>
      <c r="K192" s="2"/>
      <c r="L192" s="2"/>
      <c r="M192" s="2"/>
      <c r="N192" s="2"/>
      <c r="O192" s="2"/>
      <c r="P192" s="2"/>
      <c r="Q192" s="2"/>
      <c r="R192" s="2"/>
    </row>
    <row r="193" spans="1:18" ht="15.75" x14ac:dyDescent="0.25">
      <c r="A193" s="47"/>
      <c r="B193" s="2"/>
      <c r="C193" s="2"/>
      <c r="D193" s="2"/>
      <c r="E193" s="2"/>
      <c r="F193" s="2"/>
      <c r="G193" s="2"/>
      <c r="H193" s="2"/>
      <c r="I193" s="2"/>
      <c r="J193" s="2"/>
      <c r="K193" s="2"/>
      <c r="L193" s="2"/>
      <c r="M193" s="2"/>
      <c r="N193" s="2"/>
      <c r="O193" s="2"/>
      <c r="P193" s="2"/>
      <c r="Q193" s="2"/>
      <c r="R193" s="2"/>
    </row>
    <row r="194" spans="1:18" ht="15.75" x14ac:dyDescent="0.25">
      <c r="A194" s="47"/>
      <c r="B194" s="2"/>
      <c r="C194" s="2"/>
      <c r="D194" s="2"/>
      <c r="E194" s="2"/>
      <c r="F194" s="2"/>
      <c r="G194" s="2"/>
      <c r="H194" s="2"/>
      <c r="I194" s="2"/>
      <c r="J194" s="2"/>
      <c r="K194" s="2"/>
      <c r="L194" s="2"/>
      <c r="M194" s="2"/>
      <c r="N194" s="2"/>
      <c r="O194" s="2"/>
      <c r="P194" s="2"/>
      <c r="Q194" s="2"/>
      <c r="R194" s="2"/>
    </row>
    <row r="195" spans="1:18" ht="15.75" x14ac:dyDescent="0.25">
      <c r="A195" s="47"/>
      <c r="B195" s="2"/>
      <c r="C195" s="2"/>
      <c r="D195" s="2"/>
      <c r="E195" s="2"/>
      <c r="F195" s="2"/>
      <c r="G195" s="2"/>
      <c r="H195" s="2"/>
      <c r="I195" s="2"/>
      <c r="J195" s="2"/>
      <c r="K195" s="2"/>
      <c r="L195" s="2"/>
      <c r="M195" s="2"/>
      <c r="N195" s="2"/>
      <c r="O195" s="2"/>
      <c r="P195" s="2"/>
      <c r="Q195" s="2"/>
      <c r="R195" s="2"/>
    </row>
    <row r="196" spans="1:18" ht="15.75" x14ac:dyDescent="0.25">
      <c r="A196" s="47"/>
      <c r="B196" s="2"/>
      <c r="C196" s="2"/>
      <c r="D196" s="2"/>
      <c r="E196" s="2"/>
      <c r="F196" s="2"/>
      <c r="G196" s="2"/>
      <c r="H196" s="2"/>
      <c r="I196" s="2"/>
      <c r="J196" s="2"/>
      <c r="K196" s="2"/>
      <c r="L196" s="2"/>
      <c r="M196" s="2"/>
      <c r="N196" s="2"/>
      <c r="O196" s="2"/>
      <c r="P196" s="2"/>
      <c r="Q196" s="2"/>
      <c r="R196" s="2"/>
    </row>
    <row r="197" spans="1:18" ht="15.75" x14ac:dyDescent="0.25">
      <c r="A197" s="47"/>
      <c r="B197" s="2"/>
      <c r="C197" s="2"/>
      <c r="D197" s="2"/>
      <c r="E197" s="2"/>
      <c r="F197" s="2"/>
      <c r="G197" s="2"/>
      <c r="H197" s="2"/>
      <c r="I197" s="2"/>
      <c r="J197" s="2"/>
      <c r="K197" s="2"/>
      <c r="L197" s="2"/>
      <c r="M197" s="2"/>
      <c r="N197" s="2"/>
      <c r="O197" s="2"/>
      <c r="P197" s="2"/>
      <c r="Q197" s="2"/>
      <c r="R197" s="2"/>
    </row>
    <row r="198" spans="1:18" ht="15.75" x14ac:dyDescent="0.25">
      <c r="A198" s="47"/>
      <c r="B198" s="2"/>
      <c r="C198" s="2"/>
      <c r="D198" s="2"/>
      <c r="E198" s="2"/>
      <c r="F198" s="2"/>
      <c r="G198" s="2"/>
      <c r="H198" s="2"/>
      <c r="I198" s="2"/>
      <c r="J198" s="2"/>
      <c r="K198" s="2"/>
      <c r="L198" s="2"/>
      <c r="M198" s="2"/>
      <c r="N198" s="2"/>
      <c r="O198" s="2"/>
      <c r="P198" s="2"/>
      <c r="Q198" s="2"/>
      <c r="R198" s="2"/>
    </row>
    <row r="199" spans="1:18" ht="15.75" x14ac:dyDescent="0.25">
      <c r="A199" s="47"/>
      <c r="B199" s="2"/>
      <c r="C199" s="2"/>
      <c r="D199" s="2"/>
      <c r="E199" s="2"/>
      <c r="F199" s="2"/>
      <c r="G199" s="2"/>
      <c r="H199" s="2"/>
      <c r="I199" s="2"/>
      <c r="J199" s="2"/>
      <c r="K199" s="2"/>
      <c r="L199" s="2"/>
      <c r="M199" s="2"/>
      <c r="N199" s="2"/>
      <c r="O199" s="2"/>
      <c r="P199" s="2"/>
      <c r="Q199" s="2"/>
      <c r="R199" s="2"/>
    </row>
    <row r="200" spans="1:18" ht="15.75" x14ac:dyDescent="0.25">
      <c r="A200" s="47"/>
      <c r="B200" s="2"/>
      <c r="C200" s="2"/>
      <c r="D200" s="2"/>
      <c r="E200" s="2"/>
      <c r="F200" s="2"/>
      <c r="G200" s="2"/>
      <c r="H200" s="2"/>
      <c r="I200" s="2"/>
      <c r="J200" s="2"/>
      <c r="K200" s="2"/>
      <c r="L200" s="2"/>
      <c r="M200" s="2"/>
      <c r="N200" s="2"/>
      <c r="O200" s="2"/>
      <c r="P200" s="2"/>
      <c r="Q200" s="2"/>
      <c r="R200" s="2"/>
    </row>
    <row r="201" spans="1:18" ht="15.75" x14ac:dyDescent="0.25">
      <c r="A201" s="47"/>
      <c r="B201" s="2"/>
      <c r="C201" s="2"/>
      <c r="D201" s="2"/>
      <c r="E201" s="2"/>
      <c r="F201" s="2"/>
      <c r="G201" s="2"/>
      <c r="H201" s="2"/>
      <c r="I201" s="2"/>
      <c r="J201" s="2"/>
      <c r="K201" s="2"/>
      <c r="L201" s="2"/>
      <c r="M201" s="2"/>
      <c r="N201" s="2"/>
      <c r="O201" s="2"/>
      <c r="P201" s="2"/>
      <c r="Q201" s="2"/>
      <c r="R201" s="2"/>
    </row>
    <row r="202" spans="1:18" ht="15.75" x14ac:dyDescent="0.25">
      <c r="A202" s="47"/>
      <c r="B202" s="2"/>
      <c r="C202" s="2"/>
      <c r="D202" s="2"/>
      <c r="E202" s="2"/>
      <c r="F202" s="2"/>
      <c r="G202" s="2"/>
      <c r="H202" s="2"/>
      <c r="I202" s="2"/>
      <c r="J202" s="2"/>
      <c r="K202" s="2"/>
      <c r="L202" s="2"/>
      <c r="M202" s="2"/>
      <c r="N202" s="2"/>
      <c r="O202" s="2"/>
      <c r="P202" s="2"/>
      <c r="Q202" s="2"/>
      <c r="R202" s="2"/>
    </row>
    <row r="203" spans="1:18" ht="15.75" x14ac:dyDescent="0.25">
      <c r="A203" s="47"/>
      <c r="B203" s="2"/>
      <c r="C203" s="2"/>
      <c r="D203" s="2"/>
      <c r="E203" s="2"/>
      <c r="F203" s="2"/>
      <c r="G203" s="2"/>
      <c r="H203" s="2"/>
      <c r="I203" s="2"/>
      <c r="J203" s="2"/>
      <c r="K203" s="2"/>
      <c r="L203" s="2"/>
      <c r="M203" s="2"/>
      <c r="N203" s="2"/>
      <c r="O203" s="2"/>
      <c r="P203" s="2"/>
      <c r="Q203" s="2"/>
      <c r="R203" s="2"/>
    </row>
    <row r="204" spans="1:18" ht="15.75" x14ac:dyDescent="0.25">
      <c r="A204" s="47"/>
      <c r="B204" s="2"/>
      <c r="C204" s="2"/>
      <c r="D204" s="2"/>
      <c r="E204" s="2"/>
      <c r="F204" s="2"/>
      <c r="G204" s="2"/>
      <c r="H204" s="2"/>
      <c r="I204" s="2"/>
      <c r="J204" s="2"/>
      <c r="K204" s="2"/>
      <c r="L204" s="2"/>
      <c r="M204" s="2"/>
      <c r="N204" s="2"/>
      <c r="O204" s="2"/>
      <c r="P204" s="2"/>
      <c r="Q204" s="2"/>
      <c r="R204" s="2"/>
    </row>
    <row r="205" spans="1:18" ht="15.75" x14ac:dyDescent="0.25">
      <c r="A205" s="47"/>
      <c r="B205" s="2"/>
      <c r="C205" s="2"/>
      <c r="D205" s="2"/>
      <c r="E205" s="2"/>
      <c r="F205" s="2"/>
      <c r="G205" s="2"/>
      <c r="H205" s="2"/>
      <c r="I205" s="2"/>
      <c r="J205" s="2"/>
      <c r="K205" s="2"/>
      <c r="L205" s="2"/>
      <c r="M205" s="2"/>
      <c r="N205" s="2"/>
      <c r="O205" s="2"/>
      <c r="P205" s="2"/>
      <c r="Q205" s="2"/>
      <c r="R205" s="2"/>
    </row>
    <row r="206" spans="1:18" ht="15.75" x14ac:dyDescent="0.25">
      <c r="A206" s="47"/>
      <c r="B206" s="2"/>
      <c r="C206" s="2"/>
      <c r="D206" s="2"/>
      <c r="E206" s="2"/>
      <c r="F206" s="2"/>
      <c r="G206" s="2"/>
      <c r="H206" s="2"/>
      <c r="I206" s="2"/>
      <c r="J206" s="2"/>
      <c r="K206" s="2"/>
      <c r="L206" s="2"/>
      <c r="M206" s="2"/>
      <c r="N206" s="2"/>
      <c r="O206" s="2"/>
      <c r="P206" s="2"/>
      <c r="Q206" s="2"/>
      <c r="R206" s="2"/>
    </row>
    <row r="207" spans="1:18" ht="15.75" x14ac:dyDescent="0.25">
      <c r="A207" s="47"/>
      <c r="B207" s="2"/>
      <c r="C207" s="2"/>
      <c r="D207" s="2"/>
      <c r="E207" s="2"/>
      <c r="F207" s="2"/>
      <c r="G207" s="2"/>
      <c r="H207" s="2"/>
      <c r="I207" s="2"/>
      <c r="J207" s="2"/>
      <c r="K207" s="2"/>
      <c r="L207" s="2"/>
      <c r="M207" s="2"/>
      <c r="N207" s="2"/>
      <c r="O207" s="2"/>
      <c r="P207" s="2"/>
      <c r="Q207" s="2"/>
      <c r="R207" s="2"/>
    </row>
    <row r="208" spans="1:18" ht="15.75" x14ac:dyDescent="0.25">
      <c r="A208" s="47"/>
      <c r="B208" s="2"/>
      <c r="C208" s="2"/>
      <c r="D208" s="2"/>
      <c r="E208" s="2"/>
      <c r="F208" s="2"/>
      <c r="G208" s="2"/>
      <c r="H208" s="2"/>
      <c r="I208" s="2"/>
      <c r="J208" s="2"/>
      <c r="K208" s="2"/>
      <c r="L208" s="2"/>
      <c r="M208" s="2"/>
      <c r="N208" s="2"/>
      <c r="O208" s="2"/>
      <c r="P208" s="2"/>
      <c r="Q208" s="2"/>
      <c r="R208" s="2"/>
    </row>
    <row r="209" spans="1:18" ht="15.75" x14ac:dyDescent="0.25">
      <c r="A209" s="47"/>
      <c r="B209" s="2"/>
      <c r="C209" s="2"/>
      <c r="D209" s="2"/>
      <c r="E209" s="2"/>
      <c r="F209" s="2"/>
      <c r="G209" s="2"/>
      <c r="H209" s="2"/>
      <c r="I209" s="2"/>
      <c r="J209" s="2"/>
      <c r="K209" s="2"/>
      <c r="L209" s="2"/>
      <c r="M209" s="2"/>
      <c r="N209" s="2"/>
      <c r="O209" s="2"/>
      <c r="P209" s="2"/>
      <c r="Q209" s="2"/>
      <c r="R209" s="2"/>
    </row>
    <row r="210" spans="1:18" ht="15.75" x14ac:dyDescent="0.25">
      <c r="A210" s="47"/>
      <c r="B210" s="2"/>
      <c r="C210" s="2"/>
      <c r="D210" s="2"/>
      <c r="E210" s="2"/>
      <c r="F210" s="2"/>
      <c r="G210" s="2"/>
      <c r="H210" s="2"/>
      <c r="I210" s="2"/>
      <c r="J210" s="2"/>
      <c r="K210" s="2"/>
      <c r="L210" s="2"/>
      <c r="M210" s="2"/>
      <c r="N210" s="2"/>
      <c r="O210" s="2"/>
      <c r="P210" s="2"/>
      <c r="Q210" s="2"/>
      <c r="R210" s="2"/>
    </row>
    <row r="211" spans="1:18" ht="15.75" x14ac:dyDescent="0.25">
      <c r="A211" s="47"/>
      <c r="B211" s="2"/>
      <c r="C211" s="2"/>
      <c r="D211" s="2"/>
      <c r="E211" s="2"/>
      <c r="F211" s="2"/>
      <c r="G211" s="2"/>
      <c r="H211" s="2"/>
      <c r="I211" s="2"/>
      <c r="J211" s="2"/>
      <c r="K211" s="2"/>
      <c r="L211" s="2"/>
      <c r="M211" s="2"/>
      <c r="N211" s="2"/>
      <c r="O211" s="2"/>
      <c r="P211" s="2"/>
      <c r="Q211" s="2"/>
      <c r="R211" s="2"/>
    </row>
  </sheetData>
  <mergeCells count="6">
    <mergeCell ref="B35:J40"/>
    <mergeCell ref="A1:J1"/>
    <mergeCell ref="A2:J2"/>
    <mergeCell ref="B7:J8"/>
    <mergeCell ref="B12:J13"/>
    <mergeCell ref="B21:J30"/>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BS</vt:lpstr>
      <vt:lpstr>PL</vt:lpstr>
      <vt:lpstr>SCE</vt:lpstr>
      <vt:lpstr>CF</vt:lpstr>
      <vt:lpstr>DR1</vt:lpstr>
      <vt:lpstr>DR2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MRS ANNAN</dc:creator>
  <cp:lastModifiedBy>Bernice Ankrah</cp:lastModifiedBy>
  <cp:lastPrinted>2020-05-28T11:27:48Z</cp:lastPrinted>
  <dcterms:created xsi:type="dcterms:W3CDTF">2017-04-24T23:52:33Z</dcterms:created>
  <dcterms:modified xsi:type="dcterms:W3CDTF">2020-05-28T11:30:32Z</dcterms:modified>
</cp:coreProperties>
</file>